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Course List" sheetId="1" r:id="rId1"/>
    <sheet name="Ingredients Master" sheetId="2" r:id="rId2"/>
    <sheet name="Grocery List" sheetId="5" r:id="rId3"/>
    <sheet name="Task List" sheetId="4" r:id="rId4"/>
  </sheets>
  <definedNames>
    <definedName name="_xlnm._FilterDatabase" localSheetId="0" hidden="1">'Course List'!$B$1:$J$15</definedName>
    <definedName name="_xlnm._FilterDatabase" localSheetId="1" hidden="1">'Ingredients Master'!$A$1:$I$61</definedName>
    <definedName name="_xlnm._FilterDatabase" localSheetId="3" hidden="1">'Task List'!$A$1:$B$8</definedName>
  </definedNames>
  <calcPr calcId="145621"/>
  <pivotCaches>
    <pivotCache cacheId="11" r:id="rId5"/>
  </pivotCaches>
</workbook>
</file>

<file path=xl/calcChain.xml><?xml version="1.0" encoding="utf-8"?>
<calcChain xmlns="http://schemas.openxmlformats.org/spreadsheetml/2006/main">
  <c r="D13" i="4" l="1"/>
  <c r="G50" i="5" l="1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A3" i="1"/>
  <c r="D3" i="1" s="1"/>
  <c r="A4" i="1"/>
  <c r="D4" i="1" s="1"/>
  <c r="A5" i="1"/>
  <c r="D5" i="1" s="1"/>
  <c r="E30" i="2" s="1"/>
  <c r="A6" i="1"/>
  <c r="D6" i="1" s="1"/>
  <c r="A7" i="1"/>
  <c r="D7" i="1" s="1"/>
  <c r="A8" i="1"/>
  <c r="D8" i="1" s="1"/>
  <c r="A9" i="1"/>
  <c r="D9" i="1" s="1"/>
  <c r="E55" i="2" s="1"/>
  <c r="A10" i="1"/>
  <c r="D10" i="1" s="1"/>
  <c r="A11" i="1"/>
  <c r="D11" i="1" s="1"/>
  <c r="E37" i="2" s="1"/>
  <c r="A12" i="1"/>
  <c r="D12" i="1" s="1"/>
  <c r="A13" i="1"/>
  <c r="D13" i="1" s="1"/>
  <c r="A14" i="1"/>
  <c r="D14" i="1" s="1"/>
  <c r="A15" i="1"/>
  <c r="D15" i="1" s="1"/>
  <c r="A16" i="1"/>
  <c r="D16" i="1" s="1"/>
  <c r="E40" i="2" s="1"/>
  <c r="A2" i="1"/>
  <c r="D2" i="1" s="1"/>
  <c r="E6" i="2" s="1"/>
  <c r="E6" i="5"/>
  <c r="G6" i="5" s="1"/>
  <c r="E7" i="5"/>
  <c r="G7" i="5" s="1"/>
  <c r="E8" i="5"/>
  <c r="G8" i="5" s="1"/>
  <c r="E9" i="5"/>
  <c r="G9" i="5" s="1"/>
  <c r="E10" i="5"/>
  <c r="G10" i="5" s="1"/>
  <c r="E11" i="5"/>
  <c r="G11" i="5" s="1"/>
  <c r="E12" i="5"/>
  <c r="G12" i="5" s="1"/>
  <c r="E13" i="5"/>
  <c r="G13" i="5" s="1"/>
  <c r="E14" i="5"/>
  <c r="G14" i="5" s="1"/>
  <c r="E15" i="5"/>
  <c r="G15" i="5" s="1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 s="1"/>
  <c r="E22" i="5"/>
  <c r="G22" i="5" s="1"/>
  <c r="E23" i="5"/>
  <c r="G23" i="5" s="1"/>
  <c r="E24" i="5"/>
  <c r="G24" i="5" s="1"/>
  <c r="E25" i="5"/>
  <c r="G25" i="5" s="1"/>
  <c r="E26" i="5"/>
  <c r="G26" i="5" s="1"/>
  <c r="E27" i="5"/>
  <c r="G27" i="5" s="1"/>
  <c r="E28" i="5"/>
  <c r="G28" i="5" s="1"/>
  <c r="E29" i="5"/>
  <c r="G29" i="5" s="1"/>
  <c r="E30" i="5"/>
  <c r="G30" i="5" s="1"/>
  <c r="E31" i="5"/>
  <c r="G31" i="5" s="1"/>
  <c r="E32" i="5"/>
  <c r="G32" i="5" s="1"/>
  <c r="E33" i="5"/>
  <c r="G33" i="5" s="1"/>
  <c r="E34" i="5"/>
  <c r="G34" i="5" s="1"/>
  <c r="E35" i="5"/>
  <c r="G35" i="5" s="1"/>
  <c r="E36" i="5"/>
  <c r="G36" i="5" s="1"/>
  <c r="E37" i="5"/>
  <c r="G37" i="5" s="1"/>
  <c r="E38" i="5"/>
  <c r="G38" i="5" s="1"/>
  <c r="E39" i="5"/>
  <c r="G39" i="5" s="1"/>
  <c r="E40" i="5"/>
  <c r="G40" i="5" s="1"/>
  <c r="E41" i="5"/>
  <c r="G41" i="5" s="1"/>
  <c r="E42" i="5"/>
  <c r="G42" i="5" s="1"/>
  <c r="E43" i="5"/>
  <c r="G43" i="5" s="1"/>
  <c r="E44" i="5"/>
  <c r="G44" i="5" s="1"/>
  <c r="E45" i="5"/>
  <c r="G45" i="5" s="1"/>
  <c r="E46" i="5"/>
  <c r="G46" i="5" s="1"/>
  <c r="E47" i="5"/>
  <c r="G47" i="5" s="1"/>
  <c r="E48" i="5"/>
  <c r="G48" i="5" s="1"/>
  <c r="E49" i="5"/>
  <c r="G49" i="5" s="1"/>
  <c r="E5" i="5"/>
  <c r="E58" i="2" l="1"/>
  <c r="E61" i="2"/>
  <c r="E43" i="2"/>
  <c r="E42" i="2"/>
  <c r="E41" i="2"/>
  <c r="E27" i="2"/>
  <c r="E25" i="2"/>
  <c r="E26" i="2"/>
  <c r="E54" i="2"/>
  <c r="E39" i="2"/>
  <c r="E56" i="2"/>
  <c r="E38" i="2"/>
  <c r="E53" i="2"/>
  <c r="E36" i="2"/>
  <c r="E28" i="2"/>
  <c r="E29" i="2"/>
  <c r="E31" i="2"/>
  <c r="E35" i="2"/>
  <c r="E34" i="2"/>
  <c r="E33" i="2"/>
  <c r="E32" i="2"/>
  <c r="E48" i="2"/>
  <c r="E47" i="2"/>
  <c r="E49" i="2"/>
  <c r="E44" i="2"/>
  <c r="E50" i="2"/>
  <c r="E46" i="2"/>
  <c r="E45" i="2"/>
  <c r="E20" i="2"/>
  <c r="E21" i="2"/>
  <c r="E18" i="2"/>
  <c r="E19" i="2"/>
  <c r="E17" i="2"/>
  <c r="E8" i="2"/>
  <c r="E14" i="2"/>
  <c r="E10" i="2"/>
  <c r="E15" i="2"/>
  <c r="E9" i="2"/>
  <c r="E13" i="2"/>
  <c r="E12" i="2"/>
  <c r="E11" i="2"/>
  <c r="E16" i="2"/>
  <c r="E51" i="2"/>
  <c r="E52" i="2"/>
  <c r="E22" i="2"/>
  <c r="E24" i="2"/>
  <c r="E23" i="2"/>
  <c r="E57" i="2"/>
  <c r="E5" i="2"/>
  <c r="E59" i="2"/>
  <c r="E7" i="2"/>
  <c r="E3" i="2"/>
  <c r="E60" i="2"/>
  <c r="E2" i="2"/>
  <c r="E4" i="2"/>
  <c r="D5" i="4"/>
  <c r="D7" i="4"/>
  <c r="D6" i="4"/>
  <c r="D12" i="4"/>
  <c r="D2" i="4"/>
  <c r="D4" i="4"/>
  <c r="D10" i="4"/>
  <c r="D9" i="4"/>
  <c r="D3" i="4"/>
  <c r="D14" i="4"/>
  <c r="D15" i="4"/>
  <c r="D11" i="4"/>
</calcChain>
</file>

<file path=xl/sharedStrings.xml><?xml version="1.0" encoding="utf-8"?>
<sst xmlns="http://schemas.openxmlformats.org/spreadsheetml/2006/main" count="667" uniqueCount="225">
  <si>
    <t>Food</t>
  </si>
  <si>
    <t>Meal Part</t>
  </si>
  <si>
    <t>Timing</t>
  </si>
  <si>
    <t>Recipe</t>
  </si>
  <si>
    <t>Dish</t>
  </si>
  <si>
    <t>3 - Side</t>
  </si>
  <si>
    <t>4 - Dessert</t>
  </si>
  <si>
    <t>Cranberry sauce</t>
  </si>
  <si>
    <t>2 - Main</t>
  </si>
  <si>
    <t>Green square bowl</t>
  </si>
  <si>
    <t>Caramel pumpkin gingersnap cheesecake</t>
  </si>
  <si>
    <t>Pioneer Woman</t>
  </si>
  <si>
    <t>1 - Starter</t>
  </si>
  <si>
    <t>Hungry Girl</t>
  </si>
  <si>
    <t>Turkey</t>
  </si>
  <si>
    <t>Rachael Ray</t>
  </si>
  <si>
    <t>Green square platter</t>
  </si>
  <si>
    <t>Mashed potatoes</t>
  </si>
  <si>
    <t>4b - Before serving</t>
  </si>
  <si>
    <t>White Corningware oval baking bowl</t>
  </si>
  <si>
    <t>Gravy</t>
  </si>
  <si>
    <t>4c - Before serving</t>
  </si>
  <si>
    <t>4d - Before serving</t>
  </si>
  <si>
    <t>Ingredient</t>
  </si>
  <si>
    <t>Portion</t>
  </si>
  <si>
    <t>Grocery Aisle</t>
  </si>
  <si>
    <t>Cream cheese</t>
  </si>
  <si>
    <t>4 packages</t>
  </si>
  <si>
    <t>Dairy</t>
  </si>
  <si>
    <t>Gingersnaps</t>
  </si>
  <si>
    <t>1 box</t>
  </si>
  <si>
    <t>Packaged</t>
  </si>
  <si>
    <t>1/2 cup</t>
  </si>
  <si>
    <t>Butter</t>
  </si>
  <si>
    <t>6 tbsp</t>
  </si>
  <si>
    <t>2 tbsp</t>
  </si>
  <si>
    <t>Caramel</t>
  </si>
  <si>
    <t>1 jar</t>
  </si>
  <si>
    <t>1.5 cups</t>
  </si>
  <si>
    <t>Pumpkin puree</t>
  </si>
  <si>
    <t>1 can</t>
  </si>
  <si>
    <t>Egg</t>
  </si>
  <si>
    <t>4 whole</t>
  </si>
  <si>
    <t>2 whole</t>
  </si>
  <si>
    <t>Milk</t>
  </si>
  <si>
    <t>1 cup</t>
  </si>
  <si>
    <t>Cranberries</t>
  </si>
  <si>
    <t>1 bag</t>
  </si>
  <si>
    <t>Produce</t>
  </si>
  <si>
    <t>1 whole</t>
  </si>
  <si>
    <t>1 pound</t>
  </si>
  <si>
    <t>Potatoes</t>
  </si>
  <si>
    <t>2 pounds</t>
  </si>
  <si>
    <t>Onion</t>
  </si>
  <si>
    <t>Celery</t>
  </si>
  <si>
    <t>4 stalks</t>
  </si>
  <si>
    <t>Turkey breast</t>
  </si>
  <si>
    <t>Meat</t>
  </si>
  <si>
    <t>Lemon</t>
  </si>
  <si>
    <t>Zest</t>
  </si>
  <si>
    <t>1 small</t>
  </si>
  <si>
    <t>1/4 cup</t>
  </si>
  <si>
    <t>2 - Morning</t>
  </si>
  <si>
    <t>Green bean casserole</t>
  </si>
  <si>
    <t>Round white plate</t>
  </si>
  <si>
    <t>3a - Afternoon</t>
  </si>
  <si>
    <t>Cornmeal</t>
  </si>
  <si>
    <t>Scallions</t>
  </si>
  <si>
    <t>Butternut squash</t>
  </si>
  <si>
    <t>1 large</t>
  </si>
  <si>
    <t>Green beans</t>
  </si>
  <si>
    <t>Frozen</t>
  </si>
  <si>
    <t>Mushroom soup</t>
  </si>
  <si>
    <t>Clear Pyrex rectangular baking dish</t>
  </si>
  <si>
    <t>Clear Pyrex round baking dish</t>
  </si>
  <si>
    <t>Kale</t>
  </si>
  <si>
    <t>Garlic kale</t>
  </si>
  <si>
    <t>Task</t>
  </si>
  <si>
    <t>Turkey into oven</t>
  </si>
  <si>
    <t>Remove turkey and let rest; stuffing into oven; potato water on to boil; chop potatoes</t>
  </si>
  <si>
    <t>Prepare kale; prepare gravy</t>
  </si>
  <si>
    <t>Peach rosemary crisp</t>
  </si>
  <si>
    <t>Greatist</t>
  </si>
  <si>
    <t>Honey orange carrots</t>
  </si>
  <si>
    <t>Mushrooms</t>
  </si>
  <si>
    <t>1 package</t>
  </si>
  <si>
    <t>Creamed corn</t>
  </si>
  <si>
    <t>Frozen corn</t>
  </si>
  <si>
    <t>Coconut milk</t>
  </si>
  <si>
    <t>Nonfat yogurt</t>
  </si>
  <si>
    <t>Flour</t>
  </si>
  <si>
    <t>Cornbread</t>
  </si>
  <si>
    <t>AllRecipes</t>
  </si>
  <si>
    <t>2 - Side</t>
  </si>
  <si>
    <t>4a - Before serving</t>
  </si>
  <si>
    <t>4e - Before serving</t>
  </si>
  <si>
    <t>Carve turkey; serve main courses</t>
  </si>
  <si>
    <t>Remove stuffing and green beans; heat rice</t>
  </si>
  <si>
    <t>Cornbread into oven; cook carrots; cook creamed corn</t>
  </si>
  <si>
    <t>Carrots</t>
  </si>
  <si>
    <t>10 whole</t>
  </si>
  <si>
    <t>Olive oil</t>
  </si>
  <si>
    <t>Honey</t>
  </si>
  <si>
    <t>Oranges</t>
  </si>
  <si>
    <t>3 tbsp</t>
  </si>
  <si>
    <t>Rice</t>
  </si>
  <si>
    <t>4 tbsp</t>
  </si>
  <si>
    <t>Bread</t>
  </si>
  <si>
    <t>2 loaves</t>
  </si>
  <si>
    <t>Sausage</t>
  </si>
  <si>
    <t>Minced garlic</t>
  </si>
  <si>
    <t>Day before</t>
  </si>
  <si>
    <t>Serve dessert</t>
  </si>
  <si>
    <t>Blue plate</t>
  </si>
  <si>
    <t>Clear Pyrex square baking dish</t>
  </si>
  <si>
    <t>White Corningware round baking bowl</t>
  </si>
  <si>
    <t>Make filling for peach crisp</t>
  </si>
  <si>
    <t>Mix dry ingredients for peach crisp topping</t>
  </si>
  <si>
    <t>Sage and onion stuffing</t>
  </si>
  <si>
    <t>Bake cornbread</t>
  </si>
  <si>
    <t>3b - Afternoon</t>
  </si>
  <si>
    <t>5 - During meal</t>
  </si>
  <si>
    <t>3c - Afternoon</t>
  </si>
  <si>
    <t>Bake peach crisp</t>
  </si>
  <si>
    <t>Prep turkey</t>
  </si>
  <si>
    <t>Cousin Jill's</t>
  </si>
  <si>
    <t>Morning</t>
  </si>
  <si>
    <t>Make cranberry sauce</t>
  </si>
  <si>
    <t>Make butternut squash soup</t>
  </si>
  <si>
    <t>Make caramel pumpkin gingersnap cheesecake</t>
  </si>
  <si>
    <t>When to Buy</t>
  </si>
  <si>
    <t>Serving Dish</t>
  </si>
  <si>
    <t>On Table?</t>
  </si>
  <si>
    <t>Comments</t>
  </si>
  <si>
    <t>Well ahead</t>
  </si>
  <si>
    <t>Final shopping</t>
  </si>
  <si>
    <t>Mom's</t>
  </si>
  <si>
    <t>Margaret Rudkin</t>
  </si>
  <si>
    <t>Add crumbled sausage and diced celery, bake at 350 for 40 mins</t>
  </si>
  <si>
    <t>Bake bread for stuffing</t>
  </si>
  <si>
    <t>Bought?</t>
  </si>
  <si>
    <t>Ice cream</t>
  </si>
  <si>
    <t>Peaches</t>
  </si>
  <si>
    <t>8 medium large</t>
  </si>
  <si>
    <t>Fresh rosemary</t>
  </si>
  <si>
    <t>Agave syrup</t>
  </si>
  <si>
    <t>3/4 cup</t>
  </si>
  <si>
    <t>Whole oats</t>
  </si>
  <si>
    <t>1/3 cup</t>
  </si>
  <si>
    <t>1 carton</t>
  </si>
  <si>
    <t>Total</t>
  </si>
  <si>
    <t>Sum of Portion</t>
  </si>
  <si>
    <t>large</t>
  </si>
  <si>
    <t>packages</t>
  </si>
  <si>
    <t>tbsp</t>
  </si>
  <si>
    <t>whole</t>
  </si>
  <si>
    <t>box</t>
  </si>
  <si>
    <t>cup</t>
  </si>
  <si>
    <t>jar</t>
  </si>
  <si>
    <t>cups</t>
  </si>
  <si>
    <t>can</t>
  </si>
  <si>
    <t>bag</t>
  </si>
  <si>
    <t>pound</t>
  </si>
  <si>
    <t>oz</t>
  </si>
  <si>
    <t>package</t>
  </si>
  <si>
    <t>stalks</t>
  </si>
  <si>
    <t>loaves</t>
  </si>
  <si>
    <t>pounds</t>
  </si>
  <si>
    <t>boxes</t>
  </si>
  <si>
    <t>carton</t>
  </si>
  <si>
    <t>zest</t>
  </si>
  <si>
    <t>medium large</t>
  </si>
  <si>
    <t>Amount</t>
  </si>
  <si>
    <t>Portion Type</t>
  </si>
  <si>
    <t>(All)</t>
  </si>
  <si>
    <t>Sugar, brown</t>
  </si>
  <si>
    <t>Sugar, white</t>
  </si>
  <si>
    <t>whole, large</t>
  </si>
  <si>
    <t>Portion / Recipe</t>
  </si>
  <si>
    <t>#</t>
  </si>
  <si>
    <t>Serves</t>
  </si>
  <si>
    <t>Number of guests attending?</t>
  </si>
  <si>
    <t>4 cups</t>
  </si>
  <si>
    <t>Cauliflower florets</t>
  </si>
  <si>
    <t>2 cups</t>
  </si>
  <si>
    <t>16 oz</t>
  </si>
  <si>
    <t>1 whole, large</t>
  </si>
  <si>
    <t>1 pint</t>
  </si>
  <si>
    <t>pint</t>
  </si>
  <si>
    <t>N/A</t>
  </si>
  <si>
    <t>Carton</t>
  </si>
  <si>
    <t>Quantity Lookup</t>
  </si>
  <si>
    <t>1/8 cup</t>
  </si>
  <si>
    <t>Sage</t>
  </si>
  <si>
    <t>12 leaves</t>
  </si>
  <si>
    <t>leaves</t>
  </si>
  <si>
    <t>Cornstarch</t>
  </si>
  <si>
    <t>tsp</t>
  </si>
  <si>
    <t>2 tsp</t>
  </si>
  <si>
    <t>Parsley</t>
  </si>
  <si>
    <t>Shopping List - Left to Buy</t>
  </si>
  <si>
    <t>No</t>
  </si>
  <si>
    <t>Goat cheese</t>
  </si>
  <si>
    <t>Apple juice</t>
  </si>
  <si>
    <t>Molasses</t>
  </si>
  <si>
    <t>Dried fruits</t>
  </si>
  <si>
    <t>Crackers</t>
  </si>
  <si>
    <t>Make rice</t>
  </si>
  <si>
    <t>Timing to Make</t>
  </si>
  <si>
    <t>1 - Day before</t>
  </si>
  <si>
    <t>Mash potatoes</t>
  </si>
  <si>
    <t>Baste turkey; bake squash; peel carrots; assemble green bean casserole but don't bake</t>
  </si>
  <si>
    <t>Baste turkey; bake onions; make fruit filling for app; make stuffing</t>
  </si>
  <si>
    <t>Serve app; green beans into oven; boil potatoes and cauliflower; prep carrots</t>
  </si>
  <si>
    <t>Gravy boat</t>
  </si>
  <si>
    <t>Blue square plate</t>
  </si>
  <si>
    <t>Goat cheese &amp; cranberry butternut squash</t>
  </si>
  <si>
    <t>Mix 2 tbsp flour with 1/2 cup water, slowly add to 2.5 cups drippings/broth on stove. Season.</t>
  </si>
  <si>
    <t>50by25</t>
  </si>
  <si>
    <t>Week before</t>
  </si>
  <si>
    <t>Time of Day</t>
  </si>
  <si>
    <t>Baste turkey; set table</t>
  </si>
  <si>
    <t>Time to sit down:</t>
  </si>
  <si>
    <t>Time guests invited:</t>
  </si>
  <si>
    <t>Time Left Till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</si>
</sst>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.0"/>
  </numFmts>
  <fonts count="2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5"/>
      </top>
      <bottom style="thin">
        <color indexed="8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4" fontId="23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3" fillId="0" borderId="0"/>
    <xf numFmtId="0" fontId="23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164" fontId="18" fillId="0" borderId="0" xfId="28" applyFont="1" applyFill="1" applyBorder="1" applyAlignment="1" applyProtection="1"/>
    <xf numFmtId="0" fontId="18" fillId="0" borderId="0" xfId="0" applyFont="1"/>
    <xf numFmtId="0" fontId="19" fillId="0" borderId="0" xfId="0" applyFont="1"/>
    <xf numFmtId="0" fontId="21" fillId="0" borderId="0" xfId="35" applyNumberFormat="1" applyFont="1" applyFill="1" applyBorder="1" applyAlignment="1" applyProtection="1"/>
    <xf numFmtId="0" fontId="19" fillId="0" borderId="0" xfId="0" applyFont="1" applyFill="1" applyBorder="1"/>
    <xf numFmtId="0" fontId="13" fillId="0" borderId="0" xfId="39"/>
    <xf numFmtId="0" fontId="22" fillId="0" borderId="0" xfId="39" applyFont="1"/>
    <xf numFmtId="0" fontId="13" fillId="0" borderId="0" xfId="39" applyFont="1"/>
    <xf numFmtId="0" fontId="16" fillId="0" borderId="0" xfId="0" applyFont="1"/>
    <xf numFmtId="0" fontId="21" fillId="0" borderId="0" xfId="35" applyFont="1"/>
    <xf numFmtId="20" fontId="19" fillId="0" borderId="0" xfId="0" applyNumberFormat="1" applyFont="1"/>
    <xf numFmtId="20" fontId="18" fillId="0" borderId="0" xfId="0" applyNumberFormat="1" applyFont="1"/>
    <xf numFmtId="20" fontId="18" fillId="24" borderId="0" xfId="0" applyNumberFormat="1" applyFont="1" applyFill="1"/>
    <xf numFmtId="165" fontId="22" fillId="0" borderId="0" xfId="39" applyNumberFormat="1" applyFont="1"/>
    <xf numFmtId="165" fontId="13" fillId="0" borderId="0" xfId="39" applyNumberFormat="1" applyFont="1"/>
    <xf numFmtId="165" fontId="13" fillId="0" borderId="0" xfId="39" applyNumberFormat="1"/>
    <xf numFmtId="0" fontId="19" fillId="0" borderId="0" xfId="0" applyFont="1" applyAlignment="1">
      <alignment horizontal="right"/>
    </xf>
    <xf numFmtId="0" fontId="0" fillId="24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20" fontId="18" fillId="0" borderId="0" xfId="0" applyNumberFormat="1" applyFont="1" applyFill="1"/>
    <xf numFmtId="0" fontId="25" fillId="0" borderId="0" xfId="0" pivotButton="1" applyFont="1" applyBorder="1"/>
    <xf numFmtId="0" fontId="25" fillId="0" borderId="0" xfId="0" applyFont="1" applyBorder="1"/>
    <xf numFmtId="0" fontId="25" fillId="0" borderId="10" xfId="0" applyFont="1" applyBorder="1"/>
    <xf numFmtId="0" fontId="25" fillId="0" borderId="11" xfId="0" applyFont="1" applyBorder="1"/>
    <xf numFmtId="0" fontId="25" fillId="0" borderId="12" xfId="0" pivotButton="1" applyFont="1" applyBorder="1"/>
    <xf numFmtId="0" fontId="25" fillId="0" borderId="13" xfId="0" pivotButton="1" applyFont="1" applyBorder="1"/>
    <xf numFmtId="0" fontId="25" fillId="0" borderId="13" xfId="0" applyFont="1" applyBorder="1"/>
    <xf numFmtId="0" fontId="25" fillId="0" borderId="12" xfId="0" applyFont="1" applyBorder="1"/>
    <xf numFmtId="0" fontId="25" fillId="0" borderId="13" xfId="0" applyNumberFormat="1" applyFont="1" applyBorder="1"/>
    <xf numFmtId="0" fontId="25" fillId="0" borderId="14" xfId="0" applyFont="1" applyBorder="1"/>
    <xf numFmtId="0" fontId="25" fillId="0" borderId="15" xfId="0" applyFont="1" applyBorder="1"/>
    <xf numFmtId="0" fontId="25" fillId="0" borderId="15" xfId="0" applyNumberFormat="1" applyFont="1" applyBorder="1"/>
    <xf numFmtId="0" fontId="24" fillId="0" borderId="0" xfId="0" applyFont="1"/>
    <xf numFmtId="0" fontId="25" fillId="25" borderId="16" xfId="0" applyFont="1" applyFill="1" applyBorder="1"/>
    <xf numFmtId="0" fontId="25" fillId="25" borderId="17" xfId="0" applyFont="1" applyFill="1" applyBorder="1"/>
    <xf numFmtId="0" fontId="25" fillId="0" borderId="18" xfId="0" applyFont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2">
    <dxf>
      <border>
        <left/>
        <right/>
        <top/>
      </border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border>
        <left/>
        <right/>
        <top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Skladzinski" refreshedDate="41963.739125694447" createdVersion="4" refreshedVersion="4" recordCount="61">
  <cacheSource type="worksheet">
    <worksheetSource ref="A1:I999" sheet="Ingredients Master"/>
  </cacheSource>
  <cacheFields count="9">
    <cacheField name="Dish" numFmtId="0">
      <sharedItems containsBlank="1"/>
    </cacheField>
    <cacheField name="Ingredient" numFmtId="0">
      <sharedItems containsBlank="1" count="49">
        <s v="Butternut squash"/>
        <s v="Apple juice"/>
        <s v="Crackers"/>
        <s v="Dried fruits"/>
        <s v="Goat cheese"/>
        <s v="Molasses"/>
        <s v="Butter"/>
        <s v="Caramel"/>
        <s v="Cream cheese"/>
        <s v="Egg"/>
        <s v="Gingersnaps"/>
        <s v="Pumpkin puree"/>
        <s v="Milk"/>
        <s v="Sugar, brown"/>
        <s v="Sugar, white"/>
        <s v="Cornmeal"/>
        <s v="Nonfat yogurt"/>
        <s v="Flour"/>
        <s v="Cranberries"/>
        <s v="Oranges"/>
        <s v="Coconut milk"/>
        <s v="Frozen corn"/>
        <s v="Scallions"/>
        <s v="Kale"/>
        <s v="Minced garlic"/>
        <s v="Cornstarch"/>
        <s v="Mushroom soup"/>
        <s v="Onion"/>
        <s v="Green beans"/>
        <s v="Mushrooms"/>
        <s v="Carrots"/>
        <s v="Honey"/>
        <s v="Olive oil"/>
        <s v="Ice cream"/>
        <s v="Cauliflower florets"/>
        <s v="Potatoes"/>
        <s v="Fresh rosemary"/>
        <s v="Agave syrup"/>
        <s v="Peaches"/>
        <s v="Whole oats"/>
        <s v="Rice"/>
        <s v="Bread"/>
        <s v="Celery"/>
        <s v="Sausage"/>
        <s v="Parsley"/>
        <s v="Sage"/>
        <s v="Lemon"/>
        <s v="Turkey breast"/>
        <m/>
      </sharedItems>
    </cacheField>
    <cacheField name="Amount" numFmtId="0">
      <sharedItems containsBlank="1"/>
    </cacheField>
    <cacheField name="Portion / Recipe" numFmtId="165">
      <sharedItems containsString="0" containsBlank="1" containsNumber="1" minValue="0.125" maxValue="16"/>
    </cacheField>
    <cacheField name="Portion" numFmtId="165">
      <sharedItems containsString="0" containsBlank="1" containsNumber="1" minValue="0.125" maxValue="24"/>
    </cacheField>
    <cacheField name="Portion Type" numFmtId="0">
      <sharedItems containsBlank="1" count="25">
        <s v="large"/>
        <s v="cup"/>
        <s v="box"/>
        <s v="package"/>
        <s v="tbsp"/>
        <s v="jar"/>
        <s v="packages"/>
        <s v="whole"/>
        <s v="can"/>
        <s v="bag"/>
        <s v="cups"/>
        <s v="pound"/>
        <s v="tsp"/>
        <s v="whole, large"/>
        <s v="oz"/>
        <s v="pint"/>
        <s v="carton"/>
        <s v="medium large"/>
        <s v="boxes"/>
        <s v="loaves"/>
        <s v="stalks"/>
        <s v="leaves"/>
        <s v="zest"/>
        <s v="pounds"/>
        <m/>
      </sharedItems>
    </cacheField>
    <cacheField name="Grocery Aisle" numFmtId="0">
      <sharedItems containsBlank="1" count="6">
        <s v="Produce"/>
        <s v="Packaged"/>
        <s v="Dairy"/>
        <s v="Frozen"/>
        <s v="Meat"/>
        <m/>
      </sharedItems>
    </cacheField>
    <cacheField name="When to Buy" numFmtId="0">
      <sharedItems containsBlank="1" count="5">
        <s v="Well ahead"/>
        <s v="Week before"/>
        <m/>
        <s v="Day before" u="1"/>
        <s v="Day of" u="1"/>
      </sharedItems>
    </cacheField>
    <cacheField name="Bought?" numFmtId="0">
      <sharedItems containsBlank="1" count="3">
        <s v="No"/>
        <m/>
        <s v="Y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Goat cheese &amp; cranberry butternut squash"/>
    <x v="0"/>
    <s v="1 large"/>
    <n v="1"/>
    <n v="1"/>
    <x v="0"/>
    <x v="0"/>
    <x v="0"/>
    <x v="0"/>
  </r>
  <r>
    <s v="Goat cheese &amp; cranberry butternut squash"/>
    <x v="1"/>
    <s v="2 cups"/>
    <n v="2"/>
    <n v="2"/>
    <x v="1"/>
    <x v="1"/>
    <x v="0"/>
    <x v="0"/>
  </r>
  <r>
    <s v="Goat cheese &amp; cranberry butternut squash"/>
    <x v="2"/>
    <s v="1 box"/>
    <n v="1"/>
    <n v="1"/>
    <x v="2"/>
    <x v="1"/>
    <x v="0"/>
    <x v="0"/>
  </r>
  <r>
    <s v="Goat cheese &amp; cranberry butternut squash"/>
    <x v="3"/>
    <s v="2 cups"/>
    <n v="2"/>
    <n v="2"/>
    <x v="1"/>
    <x v="1"/>
    <x v="0"/>
    <x v="0"/>
  </r>
  <r>
    <s v="Goat cheese &amp; cranberry butternut squash"/>
    <x v="4"/>
    <s v="1 package"/>
    <n v="1"/>
    <n v="1"/>
    <x v="3"/>
    <x v="1"/>
    <x v="1"/>
    <x v="0"/>
  </r>
  <r>
    <s v="Goat cheese &amp; cranberry butternut squash"/>
    <x v="5"/>
    <s v="1/4 cup"/>
    <n v="0.25"/>
    <n v="0.25"/>
    <x v="1"/>
    <x v="1"/>
    <x v="0"/>
    <x v="0"/>
  </r>
  <r>
    <s v="Caramel pumpkin gingersnap cheesecake"/>
    <x v="6"/>
    <s v="6 tbsp"/>
    <n v="6"/>
    <n v="6"/>
    <x v="4"/>
    <x v="2"/>
    <x v="0"/>
    <x v="0"/>
  </r>
  <r>
    <s v="Caramel pumpkin gingersnap cheesecake"/>
    <x v="7"/>
    <s v="1 jar"/>
    <n v="1"/>
    <n v="1"/>
    <x v="5"/>
    <x v="1"/>
    <x v="0"/>
    <x v="0"/>
  </r>
  <r>
    <s v="Caramel pumpkin gingersnap cheesecake"/>
    <x v="8"/>
    <s v="4 packages"/>
    <n v="4"/>
    <n v="4"/>
    <x v="6"/>
    <x v="2"/>
    <x v="1"/>
    <x v="0"/>
  </r>
  <r>
    <s v="Caramel pumpkin gingersnap cheesecake"/>
    <x v="9"/>
    <s v="4 whole"/>
    <n v="4"/>
    <n v="4"/>
    <x v="7"/>
    <x v="2"/>
    <x v="1"/>
    <x v="0"/>
  </r>
  <r>
    <s v="Caramel pumpkin gingersnap cheesecake"/>
    <x v="10"/>
    <s v="1 box"/>
    <n v="1"/>
    <n v="1"/>
    <x v="2"/>
    <x v="1"/>
    <x v="0"/>
    <x v="0"/>
  </r>
  <r>
    <s v="Caramel pumpkin gingersnap cheesecake"/>
    <x v="11"/>
    <s v="1 can"/>
    <n v="1"/>
    <n v="1"/>
    <x v="8"/>
    <x v="1"/>
    <x v="0"/>
    <x v="0"/>
  </r>
  <r>
    <s v="Caramel pumpkin gingersnap cheesecake"/>
    <x v="12"/>
    <s v="1/8 cup"/>
    <n v="0.125"/>
    <n v="0.125"/>
    <x v="1"/>
    <x v="2"/>
    <x v="1"/>
    <x v="0"/>
  </r>
  <r>
    <s v="Caramel pumpkin gingersnap cheesecake"/>
    <x v="13"/>
    <s v="2 tbsp"/>
    <n v="0.125"/>
    <n v="0.125"/>
    <x v="1"/>
    <x v="1"/>
    <x v="0"/>
    <x v="0"/>
  </r>
  <r>
    <s v="Caramel pumpkin gingersnap cheesecake"/>
    <x v="14"/>
    <s v="1.5 cups"/>
    <n v="1.5"/>
    <n v="1.5"/>
    <x v="1"/>
    <x v="1"/>
    <x v="0"/>
    <x v="0"/>
  </r>
  <r>
    <s v="Cornbread"/>
    <x v="15"/>
    <s v="1 cup"/>
    <n v="1"/>
    <n v="2.5"/>
    <x v="1"/>
    <x v="1"/>
    <x v="0"/>
    <x v="0"/>
  </r>
  <r>
    <s v="Cornbread"/>
    <x v="9"/>
    <s v="2 whole"/>
    <n v="2"/>
    <n v="5"/>
    <x v="7"/>
    <x v="2"/>
    <x v="1"/>
    <x v="0"/>
  </r>
  <r>
    <s v="Cornbread"/>
    <x v="16"/>
    <s v="1/2 cup"/>
    <n v="0.5"/>
    <n v="1.25"/>
    <x v="1"/>
    <x v="2"/>
    <x v="1"/>
    <x v="0"/>
  </r>
  <r>
    <s v="Cornbread"/>
    <x v="17"/>
    <s v="1 cup"/>
    <n v="1"/>
    <n v="2.5"/>
    <x v="1"/>
    <x v="1"/>
    <x v="0"/>
    <x v="0"/>
  </r>
  <r>
    <s v="Cornbread"/>
    <x v="14"/>
    <s v="1/4 cup"/>
    <n v="0.25"/>
    <n v="0.625"/>
    <x v="1"/>
    <x v="1"/>
    <x v="0"/>
    <x v="0"/>
  </r>
  <r>
    <s v="Cranberry sauce"/>
    <x v="18"/>
    <s v="1 bag"/>
    <n v="1"/>
    <n v="1.5"/>
    <x v="9"/>
    <x v="0"/>
    <x v="1"/>
    <x v="0"/>
  </r>
  <r>
    <s v="Cranberry sauce"/>
    <x v="19"/>
    <s v="1 whole"/>
    <n v="1"/>
    <n v="1.5"/>
    <x v="7"/>
    <x v="0"/>
    <x v="1"/>
    <x v="0"/>
  </r>
  <r>
    <s v="Cranberry sauce"/>
    <x v="14"/>
    <s v="1 cup"/>
    <n v="1"/>
    <n v="1.5"/>
    <x v="1"/>
    <x v="1"/>
    <x v="0"/>
    <x v="0"/>
  </r>
  <r>
    <s v="Creamed corn"/>
    <x v="20"/>
    <s v="1 can"/>
    <n v="1"/>
    <n v="2"/>
    <x v="8"/>
    <x v="1"/>
    <x v="0"/>
    <x v="0"/>
  </r>
  <r>
    <s v="Creamed corn"/>
    <x v="21"/>
    <s v="2 cups"/>
    <n v="2"/>
    <n v="4"/>
    <x v="10"/>
    <x v="3"/>
    <x v="0"/>
    <x v="0"/>
  </r>
  <r>
    <s v="Creamed corn"/>
    <x v="22"/>
    <s v="1/4 cup"/>
    <n v="0.25"/>
    <n v="0.5"/>
    <x v="1"/>
    <x v="0"/>
    <x v="1"/>
    <x v="0"/>
  </r>
  <r>
    <s v="Garlic kale"/>
    <x v="23"/>
    <s v="1 pound"/>
    <n v="1"/>
    <n v="2.5"/>
    <x v="11"/>
    <x v="0"/>
    <x v="1"/>
    <x v="0"/>
  </r>
  <r>
    <s v="Garlic kale"/>
    <x v="24"/>
    <s v="1/4 cup"/>
    <n v="0.25"/>
    <n v="0.625"/>
    <x v="1"/>
    <x v="1"/>
    <x v="0"/>
    <x v="0"/>
  </r>
  <r>
    <s v="Gravy"/>
    <x v="25"/>
    <s v="2 tsp"/>
    <n v="2"/>
    <n v="3"/>
    <x v="12"/>
    <x v="1"/>
    <x v="0"/>
    <x v="0"/>
  </r>
  <r>
    <s v="Green bean casserole"/>
    <x v="26"/>
    <s v="1 can"/>
    <n v="1"/>
    <n v="1.5"/>
    <x v="8"/>
    <x v="1"/>
    <x v="0"/>
    <x v="0"/>
  </r>
  <r>
    <s v="Green bean casserole"/>
    <x v="27"/>
    <s v="1 whole, large"/>
    <n v="0.25"/>
    <n v="0.375"/>
    <x v="13"/>
    <x v="0"/>
    <x v="0"/>
    <x v="0"/>
  </r>
  <r>
    <s v="Green bean casserole"/>
    <x v="28"/>
    <s v="16 oz"/>
    <n v="16"/>
    <n v="24"/>
    <x v="14"/>
    <x v="3"/>
    <x v="0"/>
    <x v="0"/>
  </r>
  <r>
    <s v="Green bean casserole"/>
    <x v="12"/>
    <s v="3/4 cup"/>
    <n v="0.75"/>
    <n v="1.125"/>
    <x v="1"/>
    <x v="2"/>
    <x v="1"/>
    <x v="0"/>
  </r>
  <r>
    <s v="Green bean casserole"/>
    <x v="29"/>
    <s v="1 pint"/>
    <n v="1"/>
    <n v="1.5"/>
    <x v="15"/>
    <x v="0"/>
    <x v="1"/>
    <x v="0"/>
  </r>
  <r>
    <s v="Honey orange carrots"/>
    <x v="30"/>
    <s v="10 whole"/>
    <n v="10"/>
    <n v="20"/>
    <x v="7"/>
    <x v="0"/>
    <x v="1"/>
    <x v="0"/>
  </r>
  <r>
    <s v="Honey orange carrots"/>
    <x v="31"/>
    <s v="2 tbsp"/>
    <n v="2"/>
    <n v="4"/>
    <x v="4"/>
    <x v="1"/>
    <x v="0"/>
    <x v="0"/>
  </r>
  <r>
    <s v="Honey orange carrots"/>
    <x v="32"/>
    <s v="3 tbsp"/>
    <n v="3"/>
    <n v="6"/>
    <x v="4"/>
    <x v="1"/>
    <x v="0"/>
    <x v="0"/>
  </r>
  <r>
    <s v="Honey orange carrots"/>
    <x v="19"/>
    <s v="2 whole"/>
    <n v="2"/>
    <n v="4"/>
    <x v="7"/>
    <x v="0"/>
    <x v="1"/>
    <x v="0"/>
  </r>
  <r>
    <s v="Ice cream"/>
    <x v="33"/>
    <s v="1 carton"/>
    <n v="1"/>
    <n v="0.5"/>
    <x v="16"/>
    <x v="3"/>
    <x v="0"/>
    <x v="0"/>
  </r>
  <r>
    <s v="Mashed potatoes"/>
    <x v="34"/>
    <s v="4 cups"/>
    <n v="4"/>
    <n v="8"/>
    <x v="10"/>
    <x v="0"/>
    <x v="1"/>
    <x v="0"/>
  </r>
  <r>
    <s v="Mashed potatoes"/>
    <x v="35"/>
    <s v="1 pound"/>
    <n v="1"/>
    <n v="2"/>
    <x v="11"/>
    <x v="0"/>
    <x v="0"/>
    <x v="0"/>
  </r>
  <r>
    <s v="Mashed potatoes"/>
    <x v="12"/>
    <s v="1/2 cup"/>
    <n v="0.5"/>
    <n v="1"/>
    <x v="1"/>
    <x v="2"/>
    <x v="1"/>
    <x v="0"/>
  </r>
  <r>
    <s v="Peach rosemary crisp"/>
    <x v="17"/>
    <s v="3/4 cup"/>
    <n v="0.75"/>
    <n v="1.5"/>
    <x v="1"/>
    <x v="1"/>
    <x v="0"/>
    <x v="0"/>
  </r>
  <r>
    <s v="Peach rosemary crisp"/>
    <x v="36"/>
    <s v="3 tbsp"/>
    <n v="3"/>
    <n v="6"/>
    <x v="4"/>
    <x v="0"/>
    <x v="0"/>
    <x v="0"/>
  </r>
  <r>
    <s v="Peach rosemary crisp"/>
    <x v="37"/>
    <s v="1/2 cup"/>
    <n v="0.5"/>
    <n v="1"/>
    <x v="1"/>
    <x v="1"/>
    <x v="0"/>
    <x v="0"/>
  </r>
  <r>
    <s v="Peach rosemary crisp"/>
    <x v="6"/>
    <s v="4 tbsp"/>
    <n v="4"/>
    <n v="8"/>
    <x v="4"/>
    <x v="2"/>
    <x v="0"/>
    <x v="0"/>
  </r>
  <r>
    <s v="Peach rosemary crisp"/>
    <x v="38"/>
    <s v="8 medium large"/>
    <n v="8"/>
    <n v="16"/>
    <x v="17"/>
    <x v="1"/>
    <x v="0"/>
    <x v="0"/>
  </r>
  <r>
    <s v="Peach rosemary crisp"/>
    <x v="13"/>
    <s v="1/3 cup"/>
    <n v="0.33"/>
    <n v="0.66"/>
    <x v="1"/>
    <x v="1"/>
    <x v="0"/>
    <x v="0"/>
  </r>
  <r>
    <s v="Peach rosemary crisp"/>
    <x v="39"/>
    <s v="1/4 cup"/>
    <n v="0.25"/>
    <n v="0.5"/>
    <x v="1"/>
    <x v="1"/>
    <x v="0"/>
    <x v="0"/>
  </r>
  <r>
    <s v="Rice"/>
    <x v="6"/>
    <s v="2 tbsp"/>
    <n v="2"/>
    <n v="5"/>
    <x v="4"/>
    <x v="2"/>
    <x v="0"/>
    <x v="0"/>
  </r>
  <r>
    <s v="Rice"/>
    <x v="40"/>
    <s v="1 box"/>
    <n v="1"/>
    <n v="2.5"/>
    <x v="18"/>
    <x v="1"/>
    <x v="0"/>
    <x v="0"/>
  </r>
  <r>
    <s v="Sage and onion stuffing"/>
    <x v="41"/>
    <s v="2 loaves"/>
    <n v="2"/>
    <n v="3"/>
    <x v="19"/>
    <x v="1"/>
    <x v="0"/>
    <x v="0"/>
  </r>
  <r>
    <s v="Sage and onion stuffing"/>
    <x v="42"/>
    <s v="4 stalks"/>
    <n v="4"/>
    <n v="6"/>
    <x v="20"/>
    <x v="0"/>
    <x v="1"/>
    <x v="0"/>
  </r>
  <r>
    <s v="Sage and onion stuffing"/>
    <x v="27"/>
    <s v="1 whole"/>
    <n v="1"/>
    <n v="1.5"/>
    <x v="13"/>
    <x v="0"/>
    <x v="0"/>
    <x v="0"/>
  </r>
  <r>
    <s v="Sage and onion stuffing"/>
    <x v="43"/>
    <s v="1 package"/>
    <n v="1"/>
    <n v="1.5"/>
    <x v="3"/>
    <x v="4"/>
    <x v="1"/>
    <x v="0"/>
  </r>
  <r>
    <s v="Turkey"/>
    <x v="44"/>
    <s v="1/2 cup"/>
    <n v="0.5"/>
    <n v="1"/>
    <x v="1"/>
    <x v="0"/>
    <x v="1"/>
    <x v="0"/>
  </r>
  <r>
    <s v="Turkey"/>
    <x v="45"/>
    <s v="12 leaves"/>
    <n v="12"/>
    <n v="24"/>
    <x v="21"/>
    <x v="0"/>
    <x v="1"/>
    <x v="0"/>
  </r>
  <r>
    <s v="Turkey"/>
    <x v="46"/>
    <s v="Zest"/>
    <n v="1"/>
    <n v="2"/>
    <x v="22"/>
    <x v="0"/>
    <x v="1"/>
    <x v="0"/>
  </r>
  <r>
    <s v="Turkey"/>
    <x v="27"/>
    <s v="1 small"/>
    <n v="0.75"/>
    <n v="1.5"/>
    <x v="13"/>
    <x v="0"/>
    <x v="0"/>
    <x v="0"/>
  </r>
  <r>
    <s v="Turkey"/>
    <x v="47"/>
    <s v="2 pounds"/>
    <n v="2"/>
    <n v="4"/>
    <x v="23"/>
    <x v="4"/>
    <x v="1"/>
    <x v="0"/>
  </r>
  <r>
    <m/>
    <x v="48"/>
    <m/>
    <m/>
    <m/>
    <x v="24"/>
    <x v="5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fieldListSortAscending="1">
  <location ref="A4:D53" firstHeaderRow="2" firstDataRow="2" firstDataCol="3" rowPageCount="2" colPageCount="1"/>
  <pivotFields count="9">
    <pivotField compact="0" outline="0" subtotalTop="0" showAll="0" includeNewItemsInFilter="1"/>
    <pivotField axis="axisRow" compact="0" outline="0" subtotalTop="0" showAll="0" includeNewItemsInFilter="1" defaultSubtotal="0">
      <items count="49">
        <item x="37"/>
        <item x="41"/>
        <item x="6"/>
        <item x="0"/>
        <item x="7"/>
        <item x="30"/>
        <item x="42"/>
        <item x="20"/>
        <item x="15"/>
        <item x="18"/>
        <item x="8"/>
        <item x="9"/>
        <item x="17"/>
        <item x="36"/>
        <item x="21"/>
        <item x="10"/>
        <item x="28"/>
        <item x="31"/>
        <item x="33"/>
        <item x="23"/>
        <item x="46"/>
        <item x="12"/>
        <item x="24"/>
        <item x="26"/>
        <item x="29"/>
        <item x="16"/>
        <item x="32"/>
        <item x="27"/>
        <item x="19"/>
        <item x="38"/>
        <item x="35"/>
        <item x="11"/>
        <item x="40"/>
        <item x="43"/>
        <item x="22"/>
        <item x="47"/>
        <item x="39"/>
        <item x="48"/>
        <item x="13"/>
        <item x="14"/>
        <item x="34"/>
        <item x="25"/>
        <item x="45"/>
        <item x="44"/>
        <item x="4"/>
        <item x="1"/>
        <item x="5"/>
        <item x="3"/>
        <item x="2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axis="axisRow" compact="0" outline="0" subtotalTop="0" showAll="0" includeNewItemsInFilter="1" defaultSubtotal="0">
      <items count="25">
        <item x="9"/>
        <item x="2"/>
        <item x="18"/>
        <item x="8"/>
        <item x="16"/>
        <item x="1"/>
        <item x="10"/>
        <item x="5"/>
        <item x="0"/>
        <item x="19"/>
        <item x="17"/>
        <item x="14"/>
        <item x="3"/>
        <item x="6"/>
        <item x="11"/>
        <item x="23"/>
        <item x="20"/>
        <item x="4"/>
        <item x="7"/>
        <item x="22"/>
        <item x="24"/>
        <item x="13"/>
        <item x="15"/>
        <item x="12"/>
        <item x="21"/>
      </items>
    </pivotField>
    <pivotField axis="axisRow" compact="0" outline="0" subtotalTop="0" showAll="0" includeNewItemsInFilter="1" defaultSubtotal="0">
      <items count="6">
        <item x="2"/>
        <item x="3"/>
        <item x="4"/>
        <item x="1"/>
        <item x="0"/>
        <item x="5"/>
      </items>
    </pivotField>
    <pivotField axis="axisPage" compact="0" outline="0" subtotalTop="0" showAll="0" includeNewItemsInFilter="1">
      <items count="6">
        <item m="1" x="3"/>
        <item m="1" x="4"/>
        <item x="0"/>
        <item x="2"/>
        <item x="1"/>
        <item t="default"/>
      </items>
    </pivotField>
    <pivotField axis="axisPage" compact="0" outline="0" subtotalTop="0" showAll="0" includeNewItemsInFilter="1">
      <items count="4">
        <item h="1" x="1"/>
        <item h="1" m="1" x="2"/>
        <item x="0"/>
        <item t="default"/>
      </items>
    </pivotField>
  </pivotFields>
  <rowFields count="3">
    <field x="6"/>
    <field x="1"/>
    <field x="5"/>
  </rowFields>
  <rowItems count="48">
    <i>
      <x/>
      <x v="2"/>
      <x v="17"/>
    </i>
    <i r="1">
      <x v="10"/>
      <x v="13"/>
    </i>
    <i r="1">
      <x v="11"/>
      <x v="18"/>
    </i>
    <i r="1">
      <x v="21"/>
      <x v="5"/>
    </i>
    <i r="1">
      <x v="25"/>
      <x v="5"/>
    </i>
    <i>
      <x v="1"/>
      <x v="14"/>
      <x v="6"/>
    </i>
    <i r="1">
      <x v="16"/>
      <x v="11"/>
    </i>
    <i r="1">
      <x v="18"/>
      <x v="4"/>
    </i>
    <i>
      <x v="2"/>
      <x v="33"/>
      <x v="12"/>
    </i>
    <i r="1">
      <x v="35"/>
      <x v="15"/>
    </i>
    <i>
      <x v="3"/>
      <x/>
      <x v="5"/>
    </i>
    <i r="1">
      <x v="1"/>
      <x v="9"/>
    </i>
    <i r="1">
      <x v="4"/>
      <x v="7"/>
    </i>
    <i r="1">
      <x v="7"/>
      <x v="3"/>
    </i>
    <i r="1">
      <x v="8"/>
      <x v="5"/>
    </i>
    <i r="1">
      <x v="12"/>
      <x v="5"/>
    </i>
    <i r="1">
      <x v="15"/>
      <x v="1"/>
    </i>
    <i r="1">
      <x v="17"/>
      <x v="17"/>
    </i>
    <i r="1">
      <x v="22"/>
      <x v="5"/>
    </i>
    <i r="1">
      <x v="23"/>
      <x v="3"/>
    </i>
    <i r="1">
      <x v="26"/>
      <x v="17"/>
    </i>
    <i r="1">
      <x v="29"/>
      <x v="10"/>
    </i>
    <i r="1">
      <x v="31"/>
      <x v="3"/>
    </i>
    <i r="1">
      <x v="32"/>
      <x v="2"/>
    </i>
    <i r="1">
      <x v="36"/>
      <x v="5"/>
    </i>
    <i r="1">
      <x v="38"/>
      <x v="5"/>
    </i>
    <i r="1">
      <x v="39"/>
      <x v="5"/>
    </i>
    <i r="1">
      <x v="41"/>
      <x v="23"/>
    </i>
    <i r="1">
      <x v="44"/>
      <x v="12"/>
    </i>
    <i r="1">
      <x v="45"/>
      <x v="5"/>
    </i>
    <i r="1">
      <x v="46"/>
      <x v="5"/>
    </i>
    <i r="1">
      <x v="47"/>
      <x v="5"/>
    </i>
    <i r="1">
      <x v="48"/>
      <x v="1"/>
    </i>
    <i>
      <x v="4"/>
      <x v="3"/>
      <x v="8"/>
    </i>
    <i r="1">
      <x v="5"/>
      <x v="18"/>
    </i>
    <i r="1">
      <x v="6"/>
      <x v="16"/>
    </i>
    <i r="1">
      <x v="9"/>
      <x/>
    </i>
    <i r="1">
      <x v="13"/>
      <x v="17"/>
    </i>
    <i r="1">
      <x v="19"/>
      <x v="14"/>
    </i>
    <i r="1">
      <x v="20"/>
      <x v="19"/>
    </i>
    <i r="1">
      <x v="24"/>
      <x v="22"/>
    </i>
    <i r="1">
      <x v="27"/>
      <x v="21"/>
    </i>
    <i r="1">
      <x v="28"/>
      <x v="18"/>
    </i>
    <i r="1">
      <x v="30"/>
      <x v="14"/>
    </i>
    <i r="1">
      <x v="34"/>
      <x v="5"/>
    </i>
    <i r="1">
      <x v="40"/>
      <x v="6"/>
    </i>
    <i r="1">
      <x v="42"/>
      <x v="24"/>
    </i>
    <i r="1">
      <x v="43"/>
      <x v="5"/>
    </i>
  </rowItems>
  <colItems count="1">
    <i/>
  </colItems>
  <pageFields count="2">
    <pageField fld="8" item="2" hier="0"/>
    <pageField fld="7" hier="0"/>
  </pageFields>
  <dataFields count="1">
    <dataField name="Sum of Portion" fld="4" baseField="4" baseItem="18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dataOnly="0" labelOnly="1" outline="0" fieldPosition="0">
        <references count="1">
          <reference field="8" count="1">
            <x v="2"/>
          </reference>
        </references>
      </pivotArea>
    </format>
    <format dxfId="8">
      <pivotArea field="8" type="button" dataOnly="0" labelOnly="1" outline="0" axis="axisPage" fieldPosition="0"/>
    </format>
    <format dxfId="7">
      <pivotArea field="7" type="button" dataOnly="0" labelOnly="1" outline="0" axis="axisPage" fieldPosition="1"/>
    </format>
    <format dxfId="6">
      <pivotArea dataOnly="0" labelOnly="1" outline="0" fieldPosition="0">
        <references count="2">
          <reference field="7" count="0"/>
          <reference field="8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llrecipes.com/recipe/excellent-and-healthy-cornbread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foodnetwork.com/recipes/rachael-ray/garlic-chick-peas-and-greens-recipe/index.html" TargetMode="External"/><Relationship Id="rId7" Type="http://schemas.openxmlformats.org/officeDocument/2006/relationships/hyperlink" Target="http://greatist.com/health/dangerfood-green-bean-casserole/" TargetMode="External"/><Relationship Id="rId12" Type="http://schemas.openxmlformats.org/officeDocument/2006/relationships/hyperlink" Target="http://www.50by25.com/2013/12/healthy-recipe-goat-cheese-roasted-butternut-squash-port-soaked-cranberries.html" TargetMode="External"/><Relationship Id="rId2" Type="http://schemas.openxmlformats.org/officeDocument/2006/relationships/hyperlink" Target="http://www.foodnetwork.com/recipes/rachael-ray/herb-roasted-turkey-breast-with-pan-gravy-recipe/index.html" TargetMode="External"/><Relationship Id="rId1" Type="http://schemas.openxmlformats.org/officeDocument/2006/relationships/hyperlink" Target="http://thepioneerwoman.com/cooking/2008/11/caramel-pumpkin-gingersnap-cheesecake-so-there/" TargetMode="External"/><Relationship Id="rId6" Type="http://schemas.openxmlformats.org/officeDocument/2006/relationships/hyperlink" Target="http://greatist.com/health/recipe-vegan-creamed-corn/" TargetMode="External"/><Relationship Id="rId11" Type="http://schemas.openxmlformats.org/officeDocument/2006/relationships/hyperlink" Target="http://www.foodnetwork.com/recipes/uncooked-cranberry-and-orange-relish-recipe2.html" TargetMode="External"/><Relationship Id="rId5" Type="http://schemas.openxmlformats.org/officeDocument/2006/relationships/hyperlink" Target="http://greatist.com/health/recipe-honey-orange-carrots/" TargetMode="External"/><Relationship Id="rId10" Type="http://schemas.openxmlformats.org/officeDocument/2006/relationships/hyperlink" Target="http://www.hungry-girl.com/girls/biteoutdetails.php?isid=1304" TargetMode="External"/><Relationship Id="rId4" Type="http://schemas.openxmlformats.org/officeDocument/2006/relationships/hyperlink" Target="http://greatist.com/health/recipe-peach-rosemary-crisp/" TargetMode="External"/><Relationship Id="rId9" Type="http://schemas.openxmlformats.org/officeDocument/2006/relationships/hyperlink" Target="http://recipes.stevex.net/recipe/margaret_rudkins_bread_stuff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RowHeight="15" x14ac:dyDescent="0.25"/>
  <cols>
    <col min="1" max="1" width="4.28515625" bestFit="1" customWidth="1"/>
    <col min="2" max="2" width="38.42578125" customWidth="1"/>
    <col min="3" max="3" width="18.7109375" bestFit="1" customWidth="1"/>
    <col min="4" max="4" width="18.28515625" hidden="1" customWidth="1"/>
    <col min="5" max="5" width="9.42578125" style="22" hidden="1" customWidth="1"/>
    <col min="6" max="6" width="15.28515625" customWidth="1"/>
    <col min="7" max="7" width="20.28515625" customWidth="1"/>
    <col min="8" max="8" width="32.7109375" customWidth="1"/>
    <col min="9" max="9" width="13.140625" bestFit="1" customWidth="1"/>
    <col min="10" max="10" width="38.28515625" bestFit="1" customWidth="1"/>
  </cols>
  <sheetData>
    <row r="1" spans="1:10" x14ac:dyDescent="0.25">
      <c r="A1" s="2" t="s">
        <v>179</v>
      </c>
      <c r="B1" s="1" t="s">
        <v>0</v>
      </c>
      <c r="C1" s="2" t="s">
        <v>3</v>
      </c>
      <c r="D1" s="2" t="s">
        <v>191</v>
      </c>
      <c r="E1" s="19" t="s">
        <v>180</v>
      </c>
      <c r="F1" s="2" t="s">
        <v>1</v>
      </c>
      <c r="G1" s="2" t="s">
        <v>208</v>
      </c>
      <c r="H1" s="2" t="s">
        <v>131</v>
      </c>
      <c r="I1" s="2" t="s">
        <v>132</v>
      </c>
      <c r="J1" s="2" t="s">
        <v>133</v>
      </c>
    </row>
    <row r="2" spans="1:10" x14ac:dyDescent="0.25">
      <c r="A2" s="3">
        <f t="shared" ref="A2:A16" si="0">ROUNDUP((2*$C$18/E2),0)/2</f>
        <v>1</v>
      </c>
      <c r="B2" s="3" t="s">
        <v>216</v>
      </c>
      <c r="C2" s="10" t="s">
        <v>218</v>
      </c>
      <c r="D2" s="3">
        <f>A2</f>
        <v>1</v>
      </c>
      <c r="E2" s="20">
        <v>12</v>
      </c>
      <c r="F2" s="3" t="s">
        <v>12</v>
      </c>
      <c r="G2" s="3" t="s">
        <v>209</v>
      </c>
      <c r="H2" s="3" t="s">
        <v>215</v>
      </c>
      <c r="I2" s="3"/>
    </row>
    <row r="3" spans="1:10" x14ac:dyDescent="0.25">
      <c r="A3" s="3">
        <f t="shared" si="0"/>
        <v>1.5</v>
      </c>
      <c r="B3" s="3" t="s">
        <v>7</v>
      </c>
      <c r="C3" s="10" t="s">
        <v>125</v>
      </c>
      <c r="D3" s="3">
        <f t="shared" ref="D3:D16" si="1">A3</f>
        <v>1.5</v>
      </c>
      <c r="E3" s="21">
        <v>8</v>
      </c>
      <c r="F3" s="3" t="s">
        <v>8</v>
      </c>
      <c r="G3" s="3" t="s">
        <v>209</v>
      </c>
      <c r="H3" s="5" t="s">
        <v>9</v>
      </c>
      <c r="I3" s="3"/>
    </row>
    <row r="4" spans="1:10" x14ac:dyDescent="0.25">
      <c r="A4" s="3">
        <f t="shared" si="0"/>
        <v>2</v>
      </c>
      <c r="B4" s="3" t="s">
        <v>14</v>
      </c>
      <c r="C4" s="4" t="s">
        <v>15</v>
      </c>
      <c r="D4" s="3">
        <f t="shared" si="1"/>
        <v>2</v>
      </c>
      <c r="E4" s="20">
        <v>6</v>
      </c>
      <c r="F4" s="3" t="s">
        <v>8</v>
      </c>
      <c r="G4" s="3" t="s">
        <v>65</v>
      </c>
      <c r="H4" s="3" t="s">
        <v>16</v>
      </c>
      <c r="I4" s="3"/>
    </row>
    <row r="5" spans="1:10" x14ac:dyDescent="0.25">
      <c r="A5" s="3">
        <f t="shared" si="0"/>
        <v>1.5</v>
      </c>
      <c r="B5" s="3" t="s">
        <v>20</v>
      </c>
      <c r="C5" s="3" t="s">
        <v>136</v>
      </c>
      <c r="D5" s="3">
        <f t="shared" si="1"/>
        <v>1.5</v>
      </c>
      <c r="E5" s="20">
        <v>8</v>
      </c>
      <c r="F5" s="3" t="s">
        <v>8</v>
      </c>
      <c r="G5" s="3" t="s">
        <v>22</v>
      </c>
      <c r="H5" s="3" t="s">
        <v>214</v>
      </c>
      <c r="I5" s="3"/>
      <c r="J5" s="3" t="s">
        <v>217</v>
      </c>
    </row>
    <row r="6" spans="1:10" x14ac:dyDescent="0.25">
      <c r="A6" s="3">
        <f t="shared" si="0"/>
        <v>2.5</v>
      </c>
      <c r="B6" s="3" t="s">
        <v>105</v>
      </c>
      <c r="C6" s="3" t="s">
        <v>31</v>
      </c>
      <c r="D6" s="3">
        <f t="shared" si="1"/>
        <v>2.5</v>
      </c>
      <c r="E6" s="20">
        <v>4</v>
      </c>
      <c r="F6" s="3" t="s">
        <v>93</v>
      </c>
      <c r="G6" s="3" t="s">
        <v>62</v>
      </c>
      <c r="H6" s="3" t="s">
        <v>9</v>
      </c>
      <c r="I6" s="3"/>
    </row>
    <row r="7" spans="1:10" x14ac:dyDescent="0.25">
      <c r="A7" s="3">
        <f t="shared" si="0"/>
        <v>2.5</v>
      </c>
      <c r="B7" s="3" t="s">
        <v>91</v>
      </c>
      <c r="C7" s="10" t="s">
        <v>92</v>
      </c>
      <c r="D7" s="3">
        <f t="shared" si="1"/>
        <v>2.5</v>
      </c>
      <c r="E7" s="20">
        <v>4</v>
      </c>
      <c r="F7" s="3" t="s">
        <v>5</v>
      </c>
      <c r="G7" s="3" t="s">
        <v>62</v>
      </c>
      <c r="H7" s="3" t="s">
        <v>113</v>
      </c>
      <c r="I7" s="3"/>
    </row>
    <row r="8" spans="1:10" x14ac:dyDescent="0.25">
      <c r="A8" s="3">
        <f t="shared" si="0"/>
        <v>1.5</v>
      </c>
      <c r="B8" s="3" t="s">
        <v>63</v>
      </c>
      <c r="C8" s="10" t="s">
        <v>82</v>
      </c>
      <c r="D8" s="3">
        <f t="shared" si="1"/>
        <v>1.5</v>
      </c>
      <c r="E8" s="20">
        <v>8</v>
      </c>
      <c r="F8" s="3" t="s">
        <v>5</v>
      </c>
      <c r="G8" s="3" t="s">
        <v>120</v>
      </c>
      <c r="H8" s="3" t="s">
        <v>74</v>
      </c>
      <c r="I8" s="3"/>
    </row>
    <row r="9" spans="1:10" x14ac:dyDescent="0.25">
      <c r="A9" s="3">
        <f t="shared" si="0"/>
        <v>1.5</v>
      </c>
      <c r="B9" s="3" t="s">
        <v>118</v>
      </c>
      <c r="C9" s="10" t="s">
        <v>137</v>
      </c>
      <c r="D9" s="3">
        <f t="shared" si="1"/>
        <v>1.5</v>
      </c>
      <c r="E9" s="20">
        <v>8</v>
      </c>
      <c r="F9" s="3" t="s">
        <v>5</v>
      </c>
      <c r="G9" s="3" t="s">
        <v>122</v>
      </c>
      <c r="H9" s="3" t="s">
        <v>73</v>
      </c>
      <c r="I9" s="3"/>
      <c r="J9" s="3" t="s">
        <v>138</v>
      </c>
    </row>
    <row r="10" spans="1:10" x14ac:dyDescent="0.25">
      <c r="A10" s="3">
        <f t="shared" si="0"/>
        <v>2</v>
      </c>
      <c r="B10" s="3" t="s">
        <v>17</v>
      </c>
      <c r="C10" s="10" t="s">
        <v>13</v>
      </c>
      <c r="D10" s="3">
        <f t="shared" si="1"/>
        <v>2</v>
      </c>
      <c r="E10" s="20">
        <v>5</v>
      </c>
      <c r="F10" s="3" t="s">
        <v>5</v>
      </c>
      <c r="G10" s="3" t="s">
        <v>94</v>
      </c>
      <c r="H10" s="3" t="s">
        <v>19</v>
      </c>
      <c r="I10" s="3"/>
    </row>
    <row r="11" spans="1:10" x14ac:dyDescent="0.25">
      <c r="A11" s="3">
        <f t="shared" si="0"/>
        <v>2</v>
      </c>
      <c r="B11" s="3" t="s">
        <v>83</v>
      </c>
      <c r="C11" s="10" t="s">
        <v>82</v>
      </c>
      <c r="D11" s="3">
        <f t="shared" si="1"/>
        <v>2</v>
      </c>
      <c r="E11" s="20">
        <v>6</v>
      </c>
      <c r="F11" s="3" t="s">
        <v>5</v>
      </c>
      <c r="G11" s="3" t="s">
        <v>18</v>
      </c>
      <c r="H11" s="3" t="s">
        <v>115</v>
      </c>
      <c r="I11" s="3"/>
    </row>
    <row r="12" spans="1:10" x14ac:dyDescent="0.25">
      <c r="A12" s="3">
        <f t="shared" si="0"/>
        <v>2</v>
      </c>
      <c r="B12" s="3" t="s">
        <v>86</v>
      </c>
      <c r="C12" s="10" t="s">
        <v>82</v>
      </c>
      <c r="D12" s="3">
        <f t="shared" si="1"/>
        <v>2</v>
      </c>
      <c r="E12" s="20">
        <v>6</v>
      </c>
      <c r="F12" s="3" t="s">
        <v>5</v>
      </c>
      <c r="G12" s="3" t="s">
        <v>21</v>
      </c>
      <c r="H12" s="3" t="s">
        <v>9</v>
      </c>
      <c r="I12" s="3"/>
    </row>
    <row r="13" spans="1:10" x14ac:dyDescent="0.25">
      <c r="A13" s="3">
        <f t="shared" si="0"/>
        <v>2.5</v>
      </c>
      <c r="B13" s="3" t="s">
        <v>76</v>
      </c>
      <c r="C13" s="4" t="s">
        <v>15</v>
      </c>
      <c r="D13" s="3">
        <f t="shared" si="1"/>
        <v>2.5</v>
      </c>
      <c r="E13" s="20">
        <v>4</v>
      </c>
      <c r="F13" s="3" t="s">
        <v>5</v>
      </c>
      <c r="G13" s="3" t="s">
        <v>95</v>
      </c>
      <c r="H13" s="3" t="s">
        <v>9</v>
      </c>
      <c r="I13" s="3"/>
    </row>
    <row r="14" spans="1:10" x14ac:dyDescent="0.25">
      <c r="A14" s="3">
        <f t="shared" si="0"/>
        <v>1</v>
      </c>
      <c r="B14" s="3" t="s">
        <v>10</v>
      </c>
      <c r="C14" s="4" t="s">
        <v>11</v>
      </c>
      <c r="D14" s="3">
        <f t="shared" si="1"/>
        <v>1</v>
      </c>
      <c r="E14" s="20">
        <v>12</v>
      </c>
      <c r="F14" s="3" t="s">
        <v>6</v>
      </c>
      <c r="G14" s="3" t="s">
        <v>209</v>
      </c>
      <c r="H14" s="3" t="s">
        <v>64</v>
      </c>
      <c r="I14" s="3"/>
    </row>
    <row r="15" spans="1:10" x14ac:dyDescent="0.25">
      <c r="A15" s="3">
        <f t="shared" si="0"/>
        <v>2</v>
      </c>
      <c r="B15" s="3" t="s">
        <v>81</v>
      </c>
      <c r="C15" s="10" t="s">
        <v>82</v>
      </c>
      <c r="D15" s="3">
        <f t="shared" si="1"/>
        <v>2</v>
      </c>
      <c r="E15" s="20">
        <v>6</v>
      </c>
      <c r="F15" s="3" t="s">
        <v>6</v>
      </c>
      <c r="G15" s="3" t="s">
        <v>121</v>
      </c>
      <c r="H15" s="3" t="s">
        <v>114</v>
      </c>
      <c r="I15" s="3"/>
    </row>
    <row r="16" spans="1:10" x14ac:dyDescent="0.25">
      <c r="A16" s="3">
        <f t="shared" si="0"/>
        <v>0.5</v>
      </c>
      <c r="B16" s="3" t="s">
        <v>141</v>
      </c>
      <c r="C16" s="3" t="s">
        <v>189</v>
      </c>
      <c r="D16" s="3">
        <f t="shared" si="1"/>
        <v>0.5</v>
      </c>
      <c r="E16" s="20">
        <v>24</v>
      </c>
      <c r="F16" s="3" t="s">
        <v>6</v>
      </c>
      <c r="G16" s="3" t="s">
        <v>121</v>
      </c>
      <c r="H16" s="3" t="s">
        <v>190</v>
      </c>
    </row>
    <row r="18" spans="2:3" x14ac:dyDescent="0.25">
      <c r="B18" s="17" t="s">
        <v>181</v>
      </c>
      <c r="C18" s="18">
        <v>10</v>
      </c>
    </row>
  </sheetData>
  <autoFilter ref="B1:J15">
    <sortState ref="B2:L16">
      <sortCondition ref="F1:F16"/>
    </sortState>
  </autoFilter>
  <hyperlinks>
    <hyperlink ref="C14" r:id="rId1"/>
    <hyperlink ref="C4" r:id="rId2"/>
    <hyperlink ref="C13" r:id="rId3"/>
    <hyperlink ref="C15" r:id="rId4"/>
    <hyperlink ref="C11" r:id="rId5"/>
    <hyperlink ref="C12" r:id="rId6"/>
    <hyperlink ref="C8" r:id="rId7"/>
    <hyperlink ref="C7" r:id="rId8" display="All recipes"/>
    <hyperlink ref="C9" r:id="rId9"/>
    <hyperlink ref="C10" r:id="rId10"/>
    <hyperlink ref="C3" r:id="rId11"/>
    <hyperlink ref="C2" r:id="rId12"/>
  </hyperlinks>
  <pageMargins left="0.7" right="0.7" top="0.75" bottom="0.75" header="0.51180555555555551" footer="0.51180555555555551"/>
  <pageSetup firstPageNumber="0"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75" x14ac:dyDescent="0.2"/>
  <cols>
    <col min="1" max="1" width="36.42578125" style="6" customWidth="1"/>
    <col min="2" max="2" width="15.42578125" style="6" customWidth="1"/>
    <col min="3" max="3" width="12.5703125" style="6" customWidth="1"/>
    <col min="4" max="5" width="12.5703125" style="16" customWidth="1"/>
    <col min="6" max="6" width="12.5703125" style="6" customWidth="1"/>
    <col min="7" max="7" width="15.5703125" style="6" customWidth="1"/>
    <col min="8" max="8" width="10.85546875" style="6" customWidth="1"/>
    <col min="9" max="16384" width="9.140625" style="6"/>
  </cols>
  <sheetData>
    <row r="1" spans="1:9" x14ac:dyDescent="0.2">
      <c r="A1" s="7" t="s">
        <v>4</v>
      </c>
      <c r="B1" s="7" t="s">
        <v>23</v>
      </c>
      <c r="C1" s="7" t="s">
        <v>172</v>
      </c>
      <c r="D1" s="14" t="s">
        <v>178</v>
      </c>
      <c r="E1" s="14" t="s">
        <v>24</v>
      </c>
      <c r="F1" s="7" t="s">
        <v>173</v>
      </c>
      <c r="G1" s="7" t="s">
        <v>25</v>
      </c>
      <c r="H1" s="7" t="s">
        <v>130</v>
      </c>
      <c r="I1" s="7" t="s">
        <v>140</v>
      </c>
    </row>
    <row r="2" spans="1:9" x14ac:dyDescent="0.2">
      <c r="A2" s="3" t="s">
        <v>216</v>
      </c>
      <c r="B2" s="8" t="s">
        <v>68</v>
      </c>
      <c r="C2" s="8" t="s">
        <v>69</v>
      </c>
      <c r="D2" s="15">
        <v>1</v>
      </c>
      <c r="E2" s="15">
        <f>D2*(VLOOKUP(A2,'Course List'!B:D,3,FALSE))</f>
        <v>1</v>
      </c>
      <c r="F2" s="8" t="s">
        <v>152</v>
      </c>
      <c r="G2" s="8" t="s">
        <v>48</v>
      </c>
      <c r="H2" s="8" t="s">
        <v>134</v>
      </c>
      <c r="I2" s="6" t="s">
        <v>201</v>
      </c>
    </row>
    <row r="3" spans="1:9" x14ac:dyDescent="0.2">
      <c r="A3" s="3" t="s">
        <v>216</v>
      </c>
      <c r="B3" s="6" t="s">
        <v>203</v>
      </c>
      <c r="C3" s="6" t="s">
        <v>184</v>
      </c>
      <c r="D3" s="16">
        <v>2</v>
      </c>
      <c r="E3" s="15">
        <f>D3*(VLOOKUP(A3,'Course List'!B:D,3,FALSE))</f>
        <v>2</v>
      </c>
      <c r="F3" s="6" t="s">
        <v>157</v>
      </c>
      <c r="G3" s="6" t="s">
        <v>31</v>
      </c>
      <c r="H3" s="8" t="s">
        <v>134</v>
      </c>
      <c r="I3" s="6" t="s">
        <v>201</v>
      </c>
    </row>
    <row r="4" spans="1:9" x14ac:dyDescent="0.2">
      <c r="A4" s="3" t="s">
        <v>216</v>
      </c>
      <c r="B4" s="6" t="s">
        <v>206</v>
      </c>
      <c r="C4" s="6" t="s">
        <v>30</v>
      </c>
      <c r="D4" s="16">
        <v>1</v>
      </c>
      <c r="E4" s="15">
        <f>D4*(VLOOKUP(A4,'Course List'!B:D,3,FALSE))</f>
        <v>1</v>
      </c>
      <c r="F4" s="6" t="s">
        <v>156</v>
      </c>
      <c r="G4" s="6" t="s">
        <v>31</v>
      </c>
      <c r="H4" s="8" t="s">
        <v>134</v>
      </c>
      <c r="I4" s="6" t="s">
        <v>201</v>
      </c>
    </row>
    <row r="5" spans="1:9" x14ac:dyDescent="0.2">
      <c r="A5" s="3" t="s">
        <v>216</v>
      </c>
      <c r="B5" s="6" t="s">
        <v>205</v>
      </c>
      <c r="C5" s="6" t="s">
        <v>184</v>
      </c>
      <c r="D5" s="16">
        <v>2</v>
      </c>
      <c r="E5" s="15">
        <f>D5*(VLOOKUP(A5,'Course List'!B:D,3,FALSE))</f>
        <v>2</v>
      </c>
      <c r="F5" s="6" t="s">
        <v>157</v>
      </c>
      <c r="G5" s="6" t="s">
        <v>31</v>
      </c>
      <c r="H5" s="8" t="s">
        <v>134</v>
      </c>
      <c r="I5" s="6" t="s">
        <v>201</v>
      </c>
    </row>
    <row r="6" spans="1:9" x14ac:dyDescent="0.2">
      <c r="A6" s="3" t="s">
        <v>216</v>
      </c>
      <c r="B6" s="6" t="s">
        <v>202</v>
      </c>
      <c r="C6" s="6" t="s">
        <v>85</v>
      </c>
      <c r="D6" s="16">
        <v>1</v>
      </c>
      <c r="E6" s="15">
        <f>D6*(VLOOKUP(A6,'Course List'!B:D,3,FALSE))</f>
        <v>1</v>
      </c>
      <c r="F6" s="6" t="s">
        <v>164</v>
      </c>
      <c r="G6" s="6" t="s">
        <v>31</v>
      </c>
      <c r="H6" s="6" t="s">
        <v>219</v>
      </c>
      <c r="I6" s="6" t="s">
        <v>201</v>
      </c>
    </row>
    <row r="7" spans="1:9" x14ac:dyDescent="0.2">
      <c r="A7" s="3" t="s">
        <v>216</v>
      </c>
      <c r="B7" s="6" t="s">
        <v>204</v>
      </c>
      <c r="C7" s="6" t="s">
        <v>61</v>
      </c>
      <c r="D7" s="16">
        <v>0.25</v>
      </c>
      <c r="E7" s="15">
        <f>D7*(VLOOKUP(A7,'Course List'!B:D,3,FALSE))</f>
        <v>0.25</v>
      </c>
      <c r="F7" s="6" t="s">
        <v>157</v>
      </c>
      <c r="G7" s="6" t="s">
        <v>31</v>
      </c>
      <c r="H7" s="8" t="s">
        <v>134</v>
      </c>
      <c r="I7" s="6" t="s">
        <v>201</v>
      </c>
    </row>
    <row r="8" spans="1:9" x14ac:dyDescent="0.2">
      <c r="A8" s="8" t="s">
        <v>10</v>
      </c>
      <c r="B8" s="8" t="s">
        <v>33</v>
      </c>
      <c r="C8" s="8" t="s">
        <v>34</v>
      </c>
      <c r="D8" s="15">
        <v>6</v>
      </c>
      <c r="E8" s="15">
        <f>D8*(VLOOKUP(A8,'Course List'!B:D,3,FALSE))</f>
        <v>6</v>
      </c>
      <c r="F8" s="8" t="s">
        <v>154</v>
      </c>
      <c r="G8" s="8" t="s">
        <v>28</v>
      </c>
      <c r="H8" s="8" t="s">
        <v>134</v>
      </c>
      <c r="I8" s="6" t="s">
        <v>201</v>
      </c>
    </row>
    <row r="9" spans="1:9" x14ac:dyDescent="0.2">
      <c r="A9" s="8" t="s">
        <v>10</v>
      </c>
      <c r="B9" s="8" t="s">
        <v>36</v>
      </c>
      <c r="C9" s="8" t="s">
        <v>37</v>
      </c>
      <c r="D9" s="15">
        <v>1</v>
      </c>
      <c r="E9" s="15">
        <f>D9*(VLOOKUP(A9,'Course List'!B:D,3,FALSE))</f>
        <v>1</v>
      </c>
      <c r="F9" s="8" t="s">
        <v>158</v>
      </c>
      <c r="G9" s="8" t="s">
        <v>31</v>
      </c>
      <c r="H9" s="8" t="s">
        <v>134</v>
      </c>
      <c r="I9" s="6" t="s">
        <v>201</v>
      </c>
    </row>
    <row r="10" spans="1:9" x14ac:dyDescent="0.2">
      <c r="A10" s="8" t="s">
        <v>10</v>
      </c>
      <c r="B10" s="8" t="s">
        <v>26</v>
      </c>
      <c r="C10" s="8" t="s">
        <v>27</v>
      </c>
      <c r="D10" s="15">
        <v>4</v>
      </c>
      <c r="E10" s="15">
        <f>D10*(VLOOKUP(A10,'Course List'!B:D,3,FALSE))</f>
        <v>4</v>
      </c>
      <c r="F10" s="8" t="s">
        <v>153</v>
      </c>
      <c r="G10" s="8" t="s">
        <v>28</v>
      </c>
      <c r="H10" s="6" t="s">
        <v>219</v>
      </c>
      <c r="I10" s="6" t="s">
        <v>201</v>
      </c>
    </row>
    <row r="11" spans="1:9" x14ac:dyDescent="0.2">
      <c r="A11" s="8" t="s">
        <v>10</v>
      </c>
      <c r="B11" s="8" t="s">
        <v>41</v>
      </c>
      <c r="C11" s="8" t="s">
        <v>42</v>
      </c>
      <c r="D11" s="15">
        <v>4</v>
      </c>
      <c r="E11" s="15">
        <f>D11*(VLOOKUP(A11,'Course List'!B:D,3,FALSE))</f>
        <v>4</v>
      </c>
      <c r="F11" s="8" t="s">
        <v>155</v>
      </c>
      <c r="G11" s="8" t="s">
        <v>28</v>
      </c>
      <c r="H11" s="6" t="s">
        <v>219</v>
      </c>
      <c r="I11" s="6" t="s">
        <v>201</v>
      </c>
    </row>
    <row r="12" spans="1:9" x14ac:dyDescent="0.2">
      <c r="A12" s="8" t="s">
        <v>10</v>
      </c>
      <c r="B12" s="8" t="s">
        <v>29</v>
      </c>
      <c r="C12" s="8" t="s">
        <v>30</v>
      </c>
      <c r="D12" s="15">
        <v>1</v>
      </c>
      <c r="E12" s="15">
        <f>D12*(VLOOKUP(A12,'Course List'!B:D,3,FALSE))</f>
        <v>1</v>
      </c>
      <c r="F12" s="8" t="s">
        <v>156</v>
      </c>
      <c r="G12" s="8" t="s">
        <v>31</v>
      </c>
      <c r="H12" s="8" t="s">
        <v>134</v>
      </c>
      <c r="I12" s="6" t="s">
        <v>201</v>
      </c>
    </row>
    <row r="13" spans="1:9" x14ac:dyDescent="0.2">
      <c r="A13" s="8" t="s">
        <v>10</v>
      </c>
      <c r="B13" s="8" t="s">
        <v>39</v>
      </c>
      <c r="C13" s="8" t="s">
        <v>40</v>
      </c>
      <c r="D13" s="15">
        <v>1</v>
      </c>
      <c r="E13" s="15">
        <f>D13*(VLOOKUP(A13,'Course List'!B:D,3,FALSE))</f>
        <v>1</v>
      </c>
      <c r="F13" s="8" t="s">
        <v>160</v>
      </c>
      <c r="G13" s="8" t="s">
        <v>31</v>
      </c>
      <c r="H13" s="8" t="s">
        <v>134</v>
      </c>
      <c r="I13" s="6" t="s">
        <v>201</v>
      </c>
    </row>
    <row r="14" spans="1:9" x14ac:dyDescent="0.2">
      <c r="A14" s="8" t="s">
        <v>10</v>
      </c>
      <c r="B14" s="8" t="s">
        <v>44</v>
      </c>
      <c r="C14" s="8" t="s">
        <v>192</v>
      </c>
      <c r="D14" s="15">
        <v>0.125</v>
      </c>
      <c r="E14" s="15">
        <f>D14*(VLOOKUP(A14,'Course List'!B:D,3,FALSE))</f>
        <v>0.125</v>
      </c>
      <c r="F14" s="8" t="s">
        <v>157</v>
      </c>
      <c r="G14" s="8" t="s">
        <v>28</v>
      </c>
      <c r="H14" s="6" t="s">
        <v>219</v>
      </c>
      <c r="I14" s="6" t="s">
        <v>201</v>
      </c>
    </row>
    <row r="15" spans="1:9" x14ac:dyDescent="0.2">
      <c r="A15" s="8" t="s">
        <v>10</v>
      </c>
      <c r="B15" s="8" t="s">
        <v>175</v>
      </c>
      <c r="C15" s="8" t="s">
        <v>35</v>
      </c>
      <c r="D15" s="15">
        <v>0.125</v>
      </c>
      <c r="E15" s="15">
        <f>D15*(VLOOKUP(A15,'Course List'!B:D,3,FALSE))</f>
        <v>0.125</v>
      </c>
      <c r="F15" s="8" t="s">
        <v>157</v>
      </c>
      <c r="G15" s="8" t="s">
        <v>31</v>
      </c>
      <c r="H15" s="8" t="s">
        <v>134</v>
      </c>
      <c r="I15" s="6" t="s">
        <v>201</v>
      </c>
    </row>
    <row r="16" spans="1:9" x14ac:dyDescent="0.2">
      <c r="A16" s="8" t="s">
        <v>10</v>
      </c>
      <c r="B16" s="8" t="s">
        <v>176</v>
      </c>
      <c r="C16" s="8" t="s">
        <v>38</v>
      </c>
      <c r="D16" s="15">
        <v>1.5</v>
      </c>
      <c r="E16" s="15">
        <f>D16*(VLOOKUP(A16,'Course List'!B:D,3,FALSE))</f>
        <v>1.5</v>
      </c>
      <c r="F16" s="8" t="s">
        <v>157</v>
      </c>
      <c r="G16" s="8" t="s">
        <v>31</v>
      </c>
      <c r="H16" s="8" t="s">
        <v>134</v>
      </c>
      <c r="I16" s="6" t="s">
        <v>201</v>
      </c>
    </row>
    <row r="17" spans="1:9" x14ac:dyDescent="0.2">
      <c r="A17" s="8" t="s">
        <v>91</v>
      </c>
      <c r="B17" s="8" t="s">
        <v>66</v>
      </c>
      <c r="C17" s="8" t="s">
        <v>45</v>
      </c>
      <c r="D17" s="15">
        <v>1</v>
      </c>
      <c r="E17" s="15">
        <f>D17*(VLOOKUP(A17,'Course List'!B:D,3,FALSE))</f>
        <v>2.5</v>
      </c>
      <c r="F17" s="8" t="s">
        <v>157</v>
      </c>
      <c r="G17" s="8" t="s">
        <v>31</v>
      </c>
      <c r="H17" s="8" t="s">
        <v>134</v>
      </c>
      <c r="I17" s="6" t="s">
        <v>201</v>
      </c>
    </row>
    <row r="18" spans="1:9" x14ac:dyDescent="0.2">
      <c r="A18" s="8" t="s">
        <v>91</v>
      </c>
      <c r="B18" s="8" t="s">
        <v>41</v>
      </c>
      <c r="C18" s="8" t="s">
        <v>43</v>
      </c>
      <c r="D18" s="15">
        <v>2</v>
      </c>
      <c r="E18" s="15">
        <f>D18*(VLOOKUP(A18,'Course List'!B:D,3,FALSE))</f>
        <v>5</v>
      </c>
      <c r="F18" s="8" t="s">
        <v>155</v>
      </c>
      <c r="G18" s="8" t="s">
        <v>28</v>
      </c>
      <c r="H18" s="6" t="s">
        <v>219</v>
      </c>
      <c r="I18" s="6" t="s">
        <v>201</v>
      </c>
    </row>
    <row r="19" spans="1:9" x14ac:dyDescent="0.2">
      <c r="A19" s="8" t="s">
        <v>91</v>
      </c>
      <c r="B19" s="8" t="s">
        <v>89</v>
      </c>
      <c r="C19" s="8" t="s">
        <v>32</v>
      </c>
      <c r="D19" s="15">
        <v>0.5</v>
      </c>
      <c r="E19" s="15">
        <f>D19*(VLOOKUP(A19,'Course List'!B:D,3,FALSE))</f>
        <v>1.25</v>
      </c>
      <c r="F19" s="8" t="s">
        <v>157</v>
      </c>
      <c r="G19" s="8" t="s">
        <v>28</v>
      </c>
      <c r="H19" s="6" t="s">
        <v>219</v>
      </c>
      <c r="I19" s="6" t="s">
        <v>201</v>
      </c>
    </row>
    <row r="20" spans="1:9" x14ac:dyDescent="0.2">
      <c r="A20" s="8" t="s">
        <v>91</v>
      </c>
      <c r="B20" s="8" t="s">
        <v>90</v>
      </c>
      <c r="C20" s="8" t="s">
        <v>45</v>
      </c>
      <c r="D20" s="15">
        <v>1</v>
      </c>
      <c r="E20" s="15">
        <f>D20*(VLOOKUP(A20,'Course List'!B:D,3,FALSE))</f>
        <v>2.5</v>
      </c>
      <c r="F20" s="8" t="s">
        <v>157</v>
      </c>
      <c r="G20" s="8" t="s">
        <v>31</v>
      </c>
      <c r="H20" s="8" t="s">
        <v>134</v>
      </c>
      <c r="I20" s="6" t="s">
        <v>201</v>
      </c>
    </row>
    <row r="21" spans="1:9" x14ac:dyDescent="0.2">
      <c r="A21" s="8" t="s">
        <v>91</v>
      </c>
      <c r="B21" s="8" t="s">
        <v>176</v>
      </c>
      <c r="C21" s="8" t="s">
        <v>61</v>
      </c>
      <c r="D21" s="15">
        <v>0.25</v>
      </c>
      <c r="E21" s="15">
        <f>D21*(VLOOKUP(A21,'Course List'!B:D,3,FALSE))</f>
        <v>0.625</v>
      </c>
      <c r="F21" s="8" t="s">
        <v>157</v>
      </c>
      <c r="G21" s="8" t="s">
        <v>31</v>
      </c>
      <c r="H21" s="8" t="s">
        <v>134</v>
      </c>
      <c r="I21" s="6" t="s">
        <v>201</v>
      </c>
    </row>
    <row r="22" spans="1:9" x14ac:dyDescent="0.2">
      <c r="A22" s="8" t="s">
        <v>7</v>
      </c>
      <c r="B22" s="8" t="s">
        <v>46</v>
      </c>
      <c r="C22" s="8" t="s">
        <v>47</v>
      </c>
      <c r="D22" s="15">
        <v>1</v>
      </c>
      <c r="E22" s="15">
        <f>D22*(VLOOKUP(A22,'Course List'!B:D,3,FALSE))</f>
        <v>1.5</v>
      </c>
      <c r="F22" s="8" t="s">
        <v>161</v>
      </c>
      <c r="G22" s="8" t="s">
        <v>48</v>
      </c>
      <c r="H22" s="6" t="s">
        <v>219</v>
      </c>
      <c r="I22" s="6" t="s">
        <v>201</v>
      </c>
    </row>
    <row r="23" spans="1:9" x14ac:dyDescent="0.2">
      <c r="A23" s="8" t="s">
        <v>7</v>
      </c>
      <c r="B23" s="8" t="s">
        <v>103</v>
      </c>
      <c r="C23" s="8" t="s">
        <v>49</v>
      </c>
      <c r="D23" s="15">
        <v>1</v>
      </c>
      <c r="E23" s="15">
        <f>D23*(VLOOKUP(A23,'Course List'!B:D,3,FALSE))</f>
        <v>1.5</v>
      </c>
      <c r="F23" s="8" t="s">
        <v>155</v>
      </c>
      <c r="G23" s="8" t="s">
        <v>48</v>
      </c>
      <c r="H23" s="6" t="s">
        <v>219</v>
      </c>
      <c r="I23" s="6" t="s">
        <v>201</v>
      </c>
    </row>
    <row r="24" spans="1:9" x14ac:dyDescent="0.2">
      <c r="A24" s="8" t="s">
        <v>7</v>
      </c>
      <c r="B24" s="8" t="s">
        <v>176</v>
      </c>
      <c r="C24" s="8" t="s">
        <v>45</v>
      </c>
      <c r="D24" s="15">
        <v>1</v>
      </c>
      <c r="E24" s="15">
        <f>D24*(VLOOKUP(A24,'Course List'!B:D,3,FALSE))</f>
        <v>1.5</v>
      </c>
      <c r="F24" s="8" t="s">
        <v>157</v>
      </c>
      <c r="G24" s="8" t="s">
        <v>31</v>
      </c>
      <c r="H24" s="8" t="s">
        <v>134</v>
      </c>
      <c r="I24" s="6" t="s">
        <v>201</v>
      </c>
    </row>
    <row r="25" spans="1:9" x14ac:dyDescent="0.2">
      <c r="A25" s="3" t="s">
        <v>86</v>
      </c>
      <c r="B25" s="8" t="s">
        <v>88</v>
      </c>
      <c r="C25" s="8" t="s">
        <v>40</v>
      </c>
      <c r="D25" s="15">
        <v>1</v>
      </c>
      <c r="E25" s="15">
        <f>D25*(VLOOKUP(A25,'Course List'!B:D,3,FALSE))</f>
        <v>2</v>
      </c>
      <c r="F25" s="8" t="s">
        <v>160</v>
      </c>
      <c r="G25" s="8" t="s">
        <v>31</v>
      </c>
      <c r="H25" s="8" t="s">
        <v>134</v>
      </c>
      <c r="I25" s="6" t="s">
        <v>201</v>
      </c>
    </row>
    <row r="26" spans="1:9" x14ac:dyDescent="0.2">
      <c r="A26" s="3" t="s">
        <v>86</v>
      </c>
      <c r="B26" s="8" t="s">
        <v>87</v>
      </c>
      <c r="C26" s="8" t="s">
        <v>184</v>
      </c>
      <c r="D26" s="15">
        <v>2</v>
      </c>
      <c r="E26" s="15">
        <f>D26*(VLOOKUP(A26,'Course List'!B:D,3,FALSE))</f>
        <v>4</v>
      </c>
      <c r="F26" s="8" t="s">
        <v>159</v>
      </c>
      <c r="G26" s="8" t="s">
        <v>71</v>
      </c>
      <c r="H26" s="8" t="s">
        <v>134</v>
      </c>
      <c r="I26" s="6" t="s">
        <v>201</v>
      </c>
    </row>
    <row r="27" spans="1:9" x14ac:dyDescent="0.2">
      <c r="A27" s="3" t="s">
        <v>86</v>
      </c>
      <c r="B27" s="8" t="s">
        <v>67</v>
      </c>
      <c r="C27" s="8" t="s">
        <v>61</v>
      </c>
      <c r="D27" s="15">
        <v>0.25</v>
      </c>
      <c r="E27" s="15">
        <f>D27*(VLOOKUP(A27,'Course List'!B:D,3,FALSE))</f>
        <v>0.5</v>
      </c>
      <c r="F27" s="8" t="s">
        <v>157</v>
      </c>
      <c r="G27" s="8" t="s">
        <v>48</v>
      </c>
      <c r="H27" s="6" t="s">
        <v>219</v>
      </c>
      <c r="I27" s="6" t="s">
        <v>201</v>
      </c>
    </row>
    <row r="28" spans="1:9" x14ac:dyDescent="0.2">
      <c r="A28" s="8" t="s">
        <v>76</v>
      </c>
      <c r="B28" s="8" t="s">
        <v>75</v>
      </c>
      <c r="C28" s="8" t="s">
        <v>50</v>
      </c>
      <c r="D28" s="15">
        <v>1</v>
      </c>
      <c r="E28" s="15">
        <f>D28*(VLOOKUP(A28,'Course List'!B:D,3,FALSE))</f>
        <v>2.5</v>
      </c>
      <c r="F28" s="8" t="s">
        <v>162</v>
      </c>
      <c r="G28" s="8" t="s">
        <v>48</v>
      </c>
      <c r="H28" s="6" t="s">
        <v>219</v>
      </c>
      <c r="I28" s="6" t="s">
        <v>201</v>
      </c>
    </row>
    <row r="29" spans="1:9" x14ac:dyDescent="0.2">
      <c r="A29" s="8" t="s">
        <v>76</v>
      </c>
      <c r="B29" s="8" t="s">
        <v>110</v>
      </c>
      <c r="C29" s="8" t="s">
        <v>61</v>
      </c>
      <c r="D29" s="15">
        <v>0.25</v>
      </c>
      <c r="E29" s="15">
        <f>D29*(VLOOKUP(A29,'Course List'!B:D,3,FALSE))</f>
        <v>0.625</v>
      </c>
      <c r="F29" s="8" t="s">
        <v>157</v>
      </c>
      <c r="G29" s="8" t="s">
        <v>31</v>
      </c>
      <c r="H29" s="8" t="s">
        <v>134</v>
      </c>
      <c r="I29" s="6" t="s">
        <v>201</v>
      </c>
    </row>
    <row r="30" spans="1:9" x14ac:dyDescent="0.2">
      <c r="A30" s="6" t="s">
        <v>20</v>
      </c>
      <c r="B30" s="6" t="s">
        <v>196</v>
      </c>
      <c r="C30" s="6" t="s">
        <v>198</v>
      </c>
      <c r="D30" s="16">
        <v>2</v>
      </c>
      <c r="E30" s="15">
        <f>D30*(VLOOKUP(A30,'Course List'!B:D,3,FALSE))</f>
        <v>3</v>
      </c>
      <c r="F30" s="6" t="s">
        <v>197</v>
      </c>
      <c r="G30" s="6" t="s">
        <v>31</v>
      </c>
      <c r="H30" s="6" t="s">
        <v>134</v>
      </c>
      <c r="I30" s="6" t="s">
        <v>201</v>
      </c>
    </row>
    <row r="31" spans="1:9" x14ac:dyDescent="0.2">
      <c r="A31" s="8" t="s">
        <v>63</v>
      </c>
      <c r="B31" s="8" t="s">
        <v>72</v>
      </c>
      <c r="C31" s="8" t="s">
        <v>40</v>
      </c>
      <c r="D31" s="15">
        <v>1</v>
      </c>
      <c r="E31" s="15">
        <f>D31*(VLOOKUP(A31,'Course List'!B:D,3,FALSE))</f>
        <v>1.5</v>
      </c>
      <c r="F31" s="8" t="s">
        <v>160</v>
      </c>
      <c r="G31" s="8" t="s">
        <v>31</v>
      </c>
      <c r="H31" s="8" t="s">
        <v>134</v>
      </c>
      <c r="I31" s="6" t="s">
        <v>201</v>
      </c>
    </row>
    <row r="32" spans="1:9" x14ac:dyDescent="0.2">
      <c r="A32" s="8" t="s">
        <v>63</v>
      </c>
      <c r="B32" s="8" t="s">
        <v>53</v>
      </c>
      <c r="C32" s="8" t="s">
        <v>186</v>
      </c>
      <c r="D32" s="15">
        <v>0.25</v>
      </c>
      <c r="E32" s="15">
        <f>D32*(VLOOKUP(A32,'Course List'!B:D,3,FALSE))</f>
        <v>0.375</v>
      </c>
      <c r="F32" s="8" t="s">
        <v>177</v>
      </c>
      <c r="G32" s="8" t="s">
        <v>48</v>
      </c>
      <c r="H32" s="8" t="s">
        <v>134</v>
      </c>
      <c r="I32" s="6" t="s">
        <v>201</v>
      </c>
    </row>
    <row r="33" spans="1:9" x14ac:dyDescent="0.2">
      <c r="A33" s="8" t="s">
        <v>63</v>
      </c>
      <c r="B33" s="8" t="s">
        <v>70</v>
      </c>
      <c r="C33" s="8" t="s">
        <v>185</v>
      </c>
      <c r="D33" s="15">
        <v>16</v>
      </c>
      <c r="E33" s="15">
        <f>D33*(VLOOKUP(A33,'Course List'!B:D,3,FALSE))</f>
        <v>24</v>
      </c>
      <c r="F33" s="8" t="s">
        <v>163</v>
      </c>
      <c r="G33" s="8" t="s">
        <v>71</v>
      </c>
      <c r="H33" s="8" t="s">
        <v>134</v>
      </c>
      <c r="I33" s="6" t="s">
        <v>201</v>
      </c>
    </row>
    <row r="34" spans="1:9" x14ac:dyDescent="0.2">
      <c r="A34" s="8" t="s">
        <v>63</v>
      </c>
      <c r="B34" s="8" t="s">
        <v>44</v>
      </c>
      <c r="C34" s="8" t="s">
        <v>146</v>
      </c>
      <c r="D34" s="15">
        <v>0.75</v>
      </c>
      <c r="E34" s="15">
        <f>D34*(VLOOKUP(A34,'Course List'!B:D,3,FALSE))</f>
        <v>1.125</v>
      </c>
      <c r="F34" s="8" t="s">
        <v>157</v>
      </c>
      <c r="G34" s="8" t="s">
        <v>28</v>
      </c>
      <c r="H34" s="6" t="s">
        <v>219</v>
      </c>
      <c r="I34" s="6" t="s">
        <v>201</v>
      </c>
    </row>
    <row r="35" spans="1:9" x14ac:dyDescent="0.2">
      <c r="A35" s="8" t="s">
        <v>63</v>
      </c>
      <c r="B35" s="8" t="s">
        <v>84</v>
      </c>
      <c r="C35" s="8" t="s">
        <v>187</v>
      </c>
      <c r="D35" s="15">
        <v>1</v>
      </c>
      <c r="E35" s="15">
        <f>D35*(VLOOKUP(A35,'Course List'!B:D,3,FALSE))</f>
        <v>1.5</v>
      </c>
      <c r="F35" s="8" t="s">
        <v>188</v>
      </c>
      <c r="G35" s="8" t="s">
        <v>48</v>
      </c>
      <c r="H35" s="6" t="s">
        <v>219</v>
      </c>
      <c r="I35" s="6" t="s">
        <v>201</v>
      </c>
    </row>
    <row r="36" spans="1:9" x14ac:dyDescent="0.2">
      <c r="A36" s="8" t="s">
        <v>83</v>
      </c>
      <c r="B36" s="8" t="s">
        <v>99</v>
      </c>
      <c r="C36" s="8" t="s">
        <v>100</v>
      </c>
      <c r="D36" s="15">
        <v>10</v>
      </c>
      <c r="E36" s="15">
        <f>D36*(VLOOKUP(A36,'Course List'!B:D,3,FALSE))</f>
        <v>20</v>
      </c>
      <c r="F36" s="8" t="s">
        <v>155</v>
      </c>
      <c r="G36" s="8" t="s">
        <v>48</v>
      </c>
      <c r="H36" s="6" t="s">
        <v>219</v>
      </c>
      <c r="I36" s="6" t="s">
        <v>201</v>
      </c>
    </row>
    <row r="37" spans="1:9" x14ac:dyDescent="0.2">
      <c r="A37" s="8" t="s">
        <v>83</v>
      </c>
      <c r="B37" s="8" t="s">
        <v>102</v>
      </c>
      <c r="C37" s="8" t="s">
        <v>35</v>
      </c>
      <c r="D37" s="15">
        <v>2</v>
      </c>
      <c r="E37" s="15">
        <f>D37*(VLOOKUP(A37,'Course List'!B:D,3,FALSE))</f>
        <v>4</v>
      </c>
      <c r="F37" s="8" t="s">
        <v>154</v>
      </c>
      <c r="G37" s="8" t="s">
        <v>31</v>
      </c>
      <c r="H37" s="8" t="s">
        <v>134</v>
      </c>
      <c r="I37" s="6" t="s">
        <v>201</v>
      </c>
    </row>
    <row r="38" spans="1:9" x14ac:dyDescent="0.2">
      <c r="A38" s="8" t="s">
        <v>83</v>
      </c>
      <c r="B38" s="8" t="s">
        <v>101</v>
      </c>
      <c r="C38" s="8" t="s">
        <v>104</v>
      </c>
      <c r="D38" s="15">
        <v>3</v>
      </c>
      <c r="E38" s="15">
        <f>D38*(VLOOKUP(A38,'Course List'!B:D,3,FALSE))</f>
        <v>6</v>
      </c>
      <c r="F38" s="8" t="s">
        <v>154</v>
      </c>
      <c r="G38" s="8" t="s">
        <v>31</v>
      </c>
      <c r="H38" s="8" t="s">
        <v>134</v>
      </c>
      <c r="I38" s="6" t="s">
        <v>201</v>
      </c>
    </row>
    <row r="39" spans="1:9" x14ac:dyDescent="0.2">
      <c r="A39" s="8" t="s">
        <v>83</v>
      </c>
      <c r="B39" s="8" t="s">
        <v>103</v>
      </c>
      <c r="C39" s="8" t="s">
        <v>43</v>
      </c>
      <c r="D39" s="15">
        <v>2</v>
      </c>
      <c r="E39" s="15">
        <f>D39*(VLOOKUP(A39,'Course List'!B:D,3,FALSE))</f>
        <v>4</v>
      </c>
      <c r="F39" s="8" t="s">
        <v>155</v>
      </c>
      <c r="G39" s="8" t="s">
        <v>48</v>
      </c>
      <c r="H39" s="6" t="s">
        <v>219</v>
      </c>
      <c r="I39" s="6" t="s">
        <v>201</v>
      </c>
    </row>
    <row r="40" spans="1:9" x14ac:dyDescent="0.2">
      <c r="A40" s="6" t="s">
        <v>141</v>
      </c>
      <c r="B40" s="6" t="s">
        <v>141</v>
      </c>
      <c r="C40" s="6" t="s">
        <v>149</v>
      </c>
      <c r="D40" s="16">
        <v>1</v>
      </c>
      <c r="E40" s="15">
        <f>D40*(VLOOKUP(A40,'Course List'!B:D,3,FALSE))</f>
        <v>0.5</v>
      </c>
      <c r="F40" s="6" t="s">
        <v>169</v>
      </c>
      <c r="G40" s="6" t="s">
        <v>71</v>
      </c>
      <c r="H40" s="6" t="s">
        <v>134</v>
      </c>
      <c r="I40" s="6" t="s">
        <v>201</v>
      </c>
    </row>
    <row r="41" spans="1:9" x14ac:dyDescent="0.2">
      <c r="A41" s="8" t="s">
        <v>17</v>
      </c>
      <c r="B41" s="8" t="s">
        <v>183</v>
      </c>
      <c r="C41" s="8" t="s">
        <v>182</v>
      </c>
      <c r="D41" s="15">
        <v>4</v>
      </c>
      <c r="E41" s="15">
        <f>D41*(VLOOKUP(A41,'Course List'!B:D,3,FALSE))</f>
        <v>8</v>
      </c>
      <c r="F41" s="8" t="s">
        <v>159</v>
      </c>
      <c r="G41" s="8" t="s">
        <v>48</v>
      </c>
      <c r="H41" s="6" t="s">
        <v>219</v>
      </c>
      <c r="I41" s="6" t="s">
        <v>201</v>
      </c>
    </row>
    <row r="42" spans="1:9" x14ac:dyDescent="0.2">
      <c r="A42" s="8" t="s">
        <v>17</v>
      </c>
      <c r="B42" s="8" t="s">
        <v>51</v>
      </c>
      <c r="C42" s="8" t="s">
        <v>50</v>
      </c>
      <c r="D42" s="15">
        <v>1</v>
      </c>
      <c r="E42" s="15">
        <f>D42*(VLOOKUP(A42,'Course List'!B:D,3,FALSE))</f>
        <v>2</v>
      </c>
      <c r="F42" s="8" t="s">
        <v>162</v>
      </c>
      <c r="G42" s="8" t="s">
        <v>48</v>
      </c>
      <c r="H42" s="8" t="s">
        <v>134</v>
      </c>
      <c r="I42" s="6" t="s">
        <v>201</v>
      </c>
    </row>
    <row r="43" spans="1:9" x14ac:dyDescent="0.2">
      <c r="A43" s="8" t="s">
        <v>17</v>
      </c>
      <c r="B43" s="8" t="s">
        <v>44</v>
      </c>
      <c r="C43" s="8" t="s">
        <v>32</v>
      </c>
      <c r="D43" s="15">
        <v>0.5</v>
      </c>
      <c r="E43" s="15">
        <f>D43*(VLOOKUP(A43,'Course List'!B:D,3,FALSE))</f>
        <v>1</v>
      </c>
      <c r="F43" s="8" t="s">
        <v>157</v>
      </c>
      <c r="G43" s="8" t="s">
        <v>28</v>
      </c>
      <c r="H43" s="6" t="s">
        <v>219</v>
      </c>
      <c r="I43" s="6" t="s">
        <v>201</v>
      </c>
    </row>
    <row r="44" spans="1:9" x14ac:dyDescent="0.2">
      <c r="A44" s="6" t="s">
        <v>81</v>
      </c>
      <c r="B44" s="6" t="s">
        <v>90</v>
      </c>
      <c r="C44" s="6" t="s">
        <v>146</v>
      </c>
      <c r="D44" s="16">
        <v>0.75</v>
      </c>
      <c r="E44" s="15">
        <f>D44*(VLOOKUP(A44,'Course List'!B:D,3,FALSE))</f>
        <v>1.5</v>
      </c>
      <c r="F44" s="6" t="s">
        <v>157</v>
      </c>
      <c r="G44" s="6" t="s">
        <v>31</v>
      </c>
      <c r="H44" s="6" t="s">
        <v>134</v>
      </c>
      <c r="I44" s="6" t="s">
        <v>201</v>
      </c>
    </row>
    <row r="45" spans="1:9" x14ac:dyDescent="0.2">
      <c r="A45" s="6" t="s">
        <v>81</v>
      </c>
      <c r="B45" s="6" t="s">
        <v>144</v>
      </c>
      <c r="C45" s="6" t="s">
        <v>104</v>
      </c>
      <c r="D45" s="16">
        <v>3</v>
      </c>
      <c r="E45" s="15">
        <f>D45*(VLOOKUP(A45,'Course List'!B:D,3,FALSE))</f>
        <v>6</v>
      </c>
      <c r="F45" s="6" t="s">
        <v>154</v>
      </c>
      <c r="G45" s="6" t="s">
        <v>48</v>
      </c>
      <c r="H45" s="6" t="s">
        <v>134</v>
      </c>
      <c r="I45" s="6" t="s">
        <v>201</v>
      </c>
    </row>
    <row r="46" spans="1:9" x14ac:dyDescent="0.2">
      <c r="A46" s="6" t="s">
        <v>81</v>
      </c>
      <c r="B46" s="6" t="s">
        <v>145</v>
      </c>
      <c r="C46" s="6" t="s">
        <v>32</v>
      </c>
      <c r="D46" s="16">
        <v>0.5</v>
      </c>
      <c r="E46" s="15">
        <f>D46*(VLOOKUP(A46,'Course List'!B:D,3,FALSE))</f>
        <v>1</v>
      </c>
      <c r="F46" s="6" t="s">
        <v>157</v>
      </c>
      <c r="G46" s="6" t="s">
        <v>31</v>
      </c>
      <c r="H46" s="6" t="s">
        <v>134</v>
      </c>
      <c r="I46" s="6" t="s">
        <v>201</v>
      </c>
    </row>
    <row r="47" spans="1:9" x14ac:dyDescent="0.2">
      <c r="A47" s="6" t="s">
        <v>81</v>
      </c>
      <c r="B47" s="6" t="s">
        <v>33</v>
      </c>
      <c r="C47" s="6" t="s">
        <v>106</v>
      </c>
      <c r="D47" s="16">
        <v>4</v>
      </c>
      <c r="E47" s="15">
        <f>D47*(VLOOKUP(A47,'Course List'!B:D,3,FALSE))</f>
        <v>8</v>
      </c>
      <c r="F47" s="6" t="s">
        <v>154</v>
      </c>
      <c r="G47" s="6" t="s">
        <v>28</v>
      </c>
      <c r="H47" s="6" t="s">
        <v>134</v>
      </c>
      <c r="I47" s="6" t="s">
        <v>201</v>
      </c>
    </row>
    <row r="48" spans="1:9" x14ac:dyDescent="0.2">
      <c r="A48" s="6" t="s">
        <v>81</v>
      </c>
      <c r="B48" s="6" t="s">
        <v>142</v>
      </c>
      <c r="C48" s="6" t="s">
        <v>143</v>
      </c>
      <c r="D48" s="16">
        <v>8</v>
      </c>
      <c r="E48" s="15">
        <f>D48*(VLOOKUP(A48,'Course List'!B:D,3,FALSE))</f>
        <v>16</v>
      </c>
      <c r="F48" s="6" t="s">
        <v>171</v>
      </c>
      <c r="G48" s="6" t="s">
        <v>31</v>
      </c>
      <c r="H48" s="6" t="s">
        <v>134</v>
      </c>
      <c r="I48" s="6" t="s">
        <v>201</v>
      </c>
    </row>
    <row r="49" spans="1:9" x14ac:dyDescent="0.2">
      <c r="A49" s="6" t="s">
        <v>81</v>
      </c>
      <c r="B49" s="6" t="s">
        <v>175</v>
      </c>
      <c r="C49" s="6" t="s">
        <v>148</v>
      </c>
      <c r="D49" s="16">
        <v>0.33</v>
      </c>
      <c r="E49" s="15">
        <f>D49*(VLOOKUP(A49,'Course List'!B:D,3,FALSE))</f>
        <v>0.66</v>
      </c>
      <c r="F49" s="6" t="s">
        <v>157</v>
      </c>
      <c r="G49" s="6" t="s">
        <v>31</v>
      </c>
      <c r="H49" s="6" t="s">
        <v>134</v>
      </c>
      <c r="I49" s="6" t="s">
        <v>201</v>
      </c>
    </row>
    <row r="50" spans="1:9" x14ac:dyDescent="0.2">
      <c r="A50" s="6" t="s">
        <v>81</v>
      </c>
      <c r="B50" s="6" t="s">
        <v>147</v>
      </c>
      <c r="C50" s="6" t="s">
        <v>61</v>
      </c>
      <c r="D50" s="16">
        <v>0.25</v>
      </c>
      <c r="E50" s="15">
        <f>D50*(VLOOKUP(A50,'Course List'!B:D,3,FALSE))</f>
        <v>0.5</v>
      </c>
      <c r="F50" s="6" t="s">
        <v>157</v>
      </c>
      <c r="G50" s="6" t="s">
        <v>31</v>
      </c>
      <c r="H50" s="6" t="s">
        <v>134</v>
      </c>
      <c r="I50" s="6" t="s">
        <v>201</v>
      </c>
    </row>
    <row r="51" spans="1:9" x14ac:dyDescent="0.2">
      <c r="A51" s="8" t="s">
        <v>105</v>
      </c>
      <c r="B51" s="8" t="s">
        <v>33</v>
      </c>
      <c r="C51" s="8" t="s">
        <v>35</v>
      </c>
      <c r="D51" s="15">
        <v>2</v>
      </c>
      <c r="E51" s="15">
        <f>D51*(VLOOKUP(A51,'Course List'!B:D,3,FALSE))</f>
        <v>5</v>
      </c>
      <c r="F51" s="8" t="s">
        <v>154</v>
      </c>
      <c r="G51" s="8" t="s">
        <v>28</v>
      </c>
      <c r="H51" s="8" t="s">
        <v>134</v>
      </c>
      <c r="I51" s="6" t="s">
        <v>201</v>
      </c>
    </row>
    <row r="52" spans="1:9" x14ac:dyDescent="0.2">
      <c r="A52" s="8" t="s">
        <v>105</v>
      </c>
      <c r="B52" s="8" t="s">
        <v>105</v>
      </c>
      <c r="C52" s="8" t="s">
        <v>30</v>
      </c>
      <c r="D52" s="15">
        <v>1</v>
      </c>
      <c r="E52" s="15">
        <f>D52*(VLOOKUP(A52,'Course List'!B:D,3,FALSE))</f>
        <v>2.5</v>
      </c>
      <c r="F52" s="8" t="s">
        <v>168</v>
      </c>
      <c r="G52" s="8" t="s">
        <v>31</v>
      </c>
      <c r="H52" s="8" t="s">
        <v>134</v>
      </c>
      <c r="I52" s="6" t="s">
        <v>201</v>
      </c>
    </row>
    <row r="53" spans="1:9" x14ac:dyDescent="0.2">
      <c r="A53" s="3" t="s">
        <v>118</v>
      </c>
      <c r="B53" s="8" t="s">
        <v>107</v>
      </c>
      <c r="C53" s="8" t="s">
        <v>108</v>
      </c>
      <c r="D53" s="15">
        <v>2</v>
      </c>
      <c r="E53" s="15">
        <f>D53*(VLOOKUP(A53,'Course List'!B:D,3,FALSE))</f>
        <v>3</v>
      </c>
      <c r="F53" s="8" t="s">
        <v>166</v>
      </c>
      <c r="G53" s="8" t="s">
        <v>31</v>
      </c>
      <c r="H53" s="8" t="s">
        <v>134</v>
      </c>
      <c r="I53" s="6" t="s">
        <v>201</v>
      </c>
    </row>
    <row r="54" spans="1:9" x14ac:dyDescent="0.2">
      <c r="A54" s="3" t="s">
        <v>118</v>
      </c>
      <c r="B54" s="8" t="s">
        <v>54</v>
      </c>
      <c r="C54" s="8" t="s">
        <v>55</v>
      </c>
      <c r="D54" s="15">
        <v>4</v>
      </c>
      <c r="E54" s="15">
        <f>D54*(VLOOKUP(A54,'Course List'!B:D,3,FALSE))</f>
        <v>6</v>
      </c>
      <c r="F54" s="8" t="s">
        <v>165</v>
      </c>
      <c r="G54" s="8" t="s">
        <v>48</v>
      </c>
      <c r="H54" s="6" t="s">
        <v>219</v>
      </c>
      <c r="I54" s="6" t="s">
        <v>201</v>
      </c>
    </row>
    <row r="55" spans="1:9" x14ac:dyDescent="0.2">
      <c r="A55" s="3" t="s">
        <v>118</v>
      </c>
      <c r="B55" s="8" t="s">
        <v>53</v>
      </c>
      <c r="C55" s="8" t="s">
        <v>49</v>
      </c>
      <c r="D55" s="15">
        <v>1</v>
      </c>
      <c r="E55" s="15">
        <f>D55*(VLOOKUP(A55,'Course List'!B:D,3,FALSE))</f>
        <v>1.5</v>
      </c>
      <c r="F55" s="8" t="s">
        <v>177</v>
      </c>
      <c r="G55" s="8" t="s">
        <v>48</v>
      </c>
      <c r="H55" s="8" t="s">
        <v>134</v>
      </c>
      <c r="I55" s="6" t="s">
        <v>201</v>
      </c>
    </row>
    <row r="56" spans="1:9" x14ac:dyDescent="0.2">
      <c r="A56" s="3" t="s">
        <v>118</v>
      </c>
      <c r="B56" s="8" t="s">
        <v>109</v>
      </c>
      <c r="C56" s="8" t="s">
        <v>85</v>
      </c>
      <c r="D56" s="15">
        <v>1</v>
      </c>
      <c r="E56" s="15">
        <f>D56*(VLOOKUP(A56,'Course List'!B:D,3,FALSE))</f>
        <v>1.5</v>
      </c>
      <c r="F56" s="8" t="s">
        <v>164</v>
      </c>
      <c r="G56" s="8" t="s">
        <v>57</v>
      </c>
      <c r="H56" s="6" t="s">
        <v>219</v>
      </c>
      <c r="I56" s="6" t="s">
        <v>201</v>
      </c>
    </row>
    <row r="57" spans="1:9" x14ac:dyDescent="0.2">
      <c r="A57" s="6" t="s">
        <v>14</v>
      </c>
      <c r="B57" s="6" t="s">
        <v>199</v>
      </c>
      <c r="C57" s="6" t="s">
        <v>32</v>
      </c>
      <c r="D57" s="16">
        <v>0.5</v>
      </c>
      <c r="E57" s="15">
        <f>D57*(VLOOKUP(A57,'Course List'!B:D,3,FALSE))</f>
        <v>1</v>
      </c>
      <c r="F57" s="6" t="s">
        <v>157</v>
      </c>
      <c r="G57" s="6" t="s">
        <v>48</v>
      </c>
      <c r="H57" s="6" t="s">
        <v>219</v>
      </c>
      <c r="I57" s="6" t="s">
        <v>201</v>
      </c>
    </row>
    <row r="58" spans="1:9" x14ac:dyDescent="0.2">
      <c r="A58" s="6" t="s">
        <v>14</v>
      </c>
      <c r="B58" s="6" t="s">
        <v>193</v>
      </c>
      <c r="C58" s="6" t="s">
        <v>194</v>
      </c>
      <c r="D58" s="16">
        <v>12</v>
      </c>
      <c r="E58" s="15">
        <f>D58*(VLOOKUP(A58,'Course List'!B:D,3,FALSE))</f>
        <v>24</v>
      </c>
      <c r="F58" s="6" t="s">
        <v>195</v>
      </c>
      <c r="G58" s="6" t="s">
        <v>48</v>
      </c>
      <c r="H58" s="6" t="s">
        <v>219</v>
      </c>
      <c r="I58" s="6" t="s">
        <v>201</v>
      </c>
    </row>
    <row r="59" spans="1:9" x14ac:dyDescent="0.2">
      <c r="A59" s="8" t="s">
        <v>14</v>
      </c>
      <c r="B59" s="8" t="s">
        <v>58</v>
      </c>
      <c r="C59" s="8" t="s">
        <v>59</v>
      </c>
      <c r="D59" s="15">
        <v>1</v>
      </c>
      <c r="E59" s="15">
        <f>D59*(VLOOKUP(A59,'Course List'!B:D,3,FALSE))</f>
        <v>2</v>
      </c>
      <c r="F59" s="8" t="s">
        <v>170</v>
      </c>
      <c r="G59" s="8" t="s">
        <v>48</v>
      </c>
      <c r="H59" s="6" t="s">
        <v>219</v>
      </c>
      <c r="I59" s="6" t="s">
        <v>201</v>
      </c>
    </row>
    <row r="60" spans="1:9" x14ac:dyDescent="0.2">
      <c r="A60" s="8" t="s">
        <v>14</v>
      </c>
      <c r="B60" s="8" t="s">
        <v>53</v>
      </c>
      <c r="C60" s="8" t="s">
        <v>60</v>
      </c>
      <c r="D60" s="15">
        <v>0.75</v>
      </c>
      <c r="E60" s="15">
        <f>D60*(VLOOKUP(A60,'Course List'!B:D,3,FALSE))</f>
        <v>1.5</v>
      </c>
      <c r="F60" s="8" t="s">
        <v>177</v>
      </c>
      <c r="G60" s="8" t="s">
        <v>48</v>
      </c>
      <c r="H60" s="8" t="s">
        <v>134</v>
      </c>
      <c r="I60" s="6" t="s">
        <v>201</v>
      </c>
    </row>
    <row r="61" spans="1:9" x14ac:dyDescent="0.2">
      <c r="A61" s="8" t="s">
        <v>14</v>
      </c>
      <c r="B61" s="8" t="s">
        <v>56</v>
      </c>
      <c r="C61" s="8" t="s">
        <v>52</v>
      </c>
      <c r="D61" s="15">
        <v>2</v>
      </c>
      <c r="E61" s="15">
        <f>D61*(VLOOKUP(A61,'Course List'!B:D,3,FALSE))</f>
        <v>4</v>
      </c>
      <c r="F61" s="8" t="s">
        <v>167</v>
      </c>
      <c r="G61" s="8" t="s">
        <v>57</v>
      </c>
      <c r="H61" s="6" t="s">
        <v>219</v>
      </c>
      <c r="I61" s="6" t="s">
        <v>201</v>
      </c>
    </row>
  </sheetData>
  <autoFilter ref="A1:I61">
    <sortState ref="A2:I61">
      <sortCondition ref="A1:A61"/>
    </sortState>
  </autoFilter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B6" sqref="B6"/>
    </sheetView>
  </sheetViews>
  <sheetFormatPr defaultRowHeight="15" x14ac:dyDescent="0.25"/>
  <cols>
    <col min="1" max="1" width="15" style="25" bestFit="1" customWidth="1"/>
    <col min="2" max="2" width="17.85546875" style="25" bestFit="1" customWidth="1"/>
    <col min="3" max="3" width="14.5703125" style="25" hidden="1" customWidth="1"/>
    <col min="4" max="4" width="6" style="25" customWidth="1"/>
    <col min="5" max="5" width="13.42578125" style="25" bestFit="1" customWidth="1"/>
    <col min="6" max="6" width="9.28515625" bestFit="1" customWidth="1"/>
    <col min="7" max="7" width="8.28515625" customWidth="1"/>
    <col min="8" max="8" width="7.28515625" customWidth="1"/>
  </cols>
  <sheetData>
    <row r="1" spans="1:7" x14ac:dyDescent="0.25">
      <c r="A1" s="38" t="s">
        <v>140</v>
      </c>
      <c r="B1" s="37" t="s">
        <v>201</v>
      </c>
      <c r="C1"/>
      <c r="D1"/>
      <c r="E1"/>
    </row>
    <row r="2" spans="1:7" x14ac:dyDescent="0.25">
      <c r="A2" s="38" t="s">
        <v>130</v>
      </c>
      <c r="B2" s="37" t="s">
        <v>174</v>
      </c>
    </row>
    <row r="3" spans="1:7" hidden="1" x14ac:dyDescent="0.25">
      <c r="A3"/>
      <c r="B3"/>
      <c r="C3"/>
      <c r="D3"/>
    </row>
    <row r="4" spans="1:7" x14ac:dyDescent="0.25">
      <c r="A4" s="24" t="s">
        <v>151</v>
      </c>
      <c r="B4" s="26"/>
      <c r="C4" s="26"/>
      <c r="D4" s="27"/>
    </row>
    <row r="5" spans="1:7" ht="26.25" x14ac:dyDescent="0.4">
      <c r="A5" s="28" t="s">
        <v>25</v>
      </c>
      <c r="B5" s="29" t="s">
        <v>23</v>
      </c>
      <c r="C5" s="29" t="s">
        <v>173</v>
      </c>
      <c r="D5" s="30" t="s">
        <v>150</v>
      </c>
      <c r="E5" s="25" t="str">
        <f>C5</f>
        <v>Portion Type</v>
      </c>
      <c r="F5" s="36" t="s">
        <v>200</v>
      </c>
    </row>
    <row r="6" spans="1:7" x14ac:dyDescent="0.25">
      <c r="A6" s="31" t="s">
        <v>28</v>
      </c>
      <c r="B6" s="30" t="s">
        <v>33</v>
      </c>
      <c r="C6" s="30" t="s">
        <v>154</v>
      </c>
      <c r="D6" s="32">
        <v>19</v>
      </c>
      <c r="E6" s="25" t="str">
        <f t="shared" ref="E6:E49" si="0">C6</f>
        <v>tbsp</v>
      </c>
      <c r="F6" t="str">
        <f t="shared" ref="F6:F47" si="1">IF(A6=0,"",A6)</f>
        <v>Dairy</v>
      </c>
      <c r="G6" t="str">
        <f t="shared" ref="G6:G69" si="2">IF(B6=0,"",(B6&amp;" - "&amp;D6&amp;" "&amp;E6))</f>
        <v>Butter - 19 tbsp</v>
      </c>
    </row>
    <row r="7" spans="1:7" x14ac:dyDescent="0.25">
      <c r="A7" s="33"/>
      <c r="B7" s="30" t="s">
        <v>26</v>
      </c>
      <c r="C7" s="30" t="s">
        <v>153</v>
      </c>
      <c r="D7" s="32">
        <v>4</v>
      </c>
      <c r="E7" s="25" t="str">
        <f t="shared" si="0"/>
        <v>packages</v>
      </c>
      <c r="F7" t="str">
        <f t="shared" si="1"/>
        <v/>
      </c>
      <c r="G7" t="str">
        <f t="shared" si="2"/>
        <v>Cream cheese - 4 packages</v>
      </c>
    </row>
    <row r="8" spans="1:7" x14ac:dyDescent="0.25">
      <c r="A8" s="33"/>
      <c r="B8" s="30" t="s">
        <v>41</v>
      </c>
      <c r="C8" s="30" t="s">
        <v>155</v>
      </c>
      <c r="D8" s="32">
        <v>9</v>
      </c>
      <c r="E8" s="25" t="str">
        <f t="shared" si="0"/>
        <v>whole</v>
      </c>
      <c r="F8" t="str">
        <f t="shared" si="1"/>
        <v/>
      </c>
      <c r="G8" t="str">
        <f t="shared" si="2"/>
        <v>Egg - 9 whole</v>
      </c>
    </row>
    <row r="9" spans="1:7" x14ac:dyDescent="0.25">
      <c r="A9" s="33"/>
      <c r="B9" s="30" t="s">
        <v>44</v>
      </c>
      <c r="C9" s="30" t="s">
        <v>157</v>
      </c>
      <c r="D9" s="32">
        <v>2.25</v>
      </c>
      <c r="E9" s="25" t="str">
        <f t="shared" si="0"/>
        <v>cup</v>
      </c>
      <c r="F9" t="str">
        <f t="shared" si="1"/>
        <v/>
      </c>
      <c r="G9" t="str">
        <f t="shared" si="2"/>
        <v>Milk - 2.25 cup</v>
      </c>
    </row>
    <row r="10" spans="1:7" x14ac:dyDescent="0.25">
      <c r="A10" s="33"/>
      <c r="B10" s="30" t="s">
        <v>89</v>
      </c>
      <c r="C10" s="30" t="s">
        <v>157</v>
      </c>
      <c r="D10" s="32">
        <v>1.25</v>
      </c>
      <c r="E10" s="25" t="str">
        <f t="shared" si="0"/>
        <v>cup</v>
      </c>
      <c r="F10" t="str">
        <f t="shared" si="1"/>
        <v/>
      </c>
      <c r="G10" t="str">
        <f t="shared" si="2"/>
        <v>Nonfat yogurt - 1.25 cup</v>
      </c>
    </row>
    <row r="11" spans="1:7" x14ac:dyDescent="0.25">
      <c r="A11" s="31" t="s">
        <v>71</v>
      </c>
      <c r="B11" s="30" t="s">
        <v>87</v>
      </c>
      <c r="C11" s="30" t="s">
        <v>159</v>
      </c>
      <c r="D11" s="32">
        <v>4</v>
      </c>
      <c r="E11" s="25" t="str">
        <f t="shared" si="0"/>
        <v>cups</v>
      </c>
      <c r="F11" t="str">
        <f t="shared" si="1"/>
        <v>Frozen</v>
      </c>
      <c r="G11" t="str">
        <f t="shared" si="2"/>
        <v>Frozen corn - 4 cups</v>
      </c>
    </row>
    <row r="12" spans="1:7" x14ac:dyDescent="0.25">
      <c r="A12" s="33"/>
      <c r="B12" s="30" t="s">
        <v>70</v>
      </c>
      <c r="C12" s="30" t="s">
        <v>163</v>
      </c>
      <c r="D12" s="32">
        <v>24</v>
      </c>
      <c r="E12" s="25" t="str">
        <f t="shared" si="0"/>
        <v>oz</v>
      </c>
      <c r="F12" t="str">
        <f t="shared" si="1"/>
        <v/>
      </c>
      <c r="G12" t="str">
        <f t="shared" si="2"/>
        <v>Green beans - 24 oz</v>
      </c>
    </row>
    <row r="13" spans="1:7" x14ac:dyDescent="0.25">
      <c r="A13" s="33"/>
      <c r="B13" s="30" t="s">
        <v>141</v>
      </c>
      <c r="C13" s="30" t="s">
        <v>169</v>
      </c>
      <c r="D13" s="32">
        <v>0.5</v>
      </c>
      <c r="E13" s="25" t="str">
        <f t="shared" si="0"/>
        <v>carton</v>
      </c>
      <c r="F13" t="str">
        <f t="shared" si="1"/>
        <v/>
      </c>
      <c r="G13" t="str">
        <f t="shared" si="2"/>
        <v>Ice cream - 0.5 carton</v>
      </c>
    </row>
    <row r="14" spans="1:7" x14ac:dyDescent="0.25">
      <c r="A14" s="31" t="s">
        <v>57</v>
      </c>
      <c r="B14" s="30" t="s">
        <v>109</v>
      </c>
      <c r="C14" s="30" t="s">
        <v>164</v>
      </c>
      <c r="D14" s="32">
        <v>1.5</v>
      </c>
      <c r="E14" s="25" t="str">
        <f t="shared" si="0"/>
        <v>package</v>
      </c>
      <c r="F14" t="str">
        <f t="shared" si="1"/>
        <v>Meat</v>
      </c>
      <c r="G14" t="str">
        <f t="shared" si="2"/>
        <v>Sausage - 1.5 package</v>
      </c>
    </row>
    <row r="15" spans="1:7" x14ac:dyDescent="0.25">
      <c r="A15" s="33"/>
      <c r="B15" s="30" t="s">
        <v>56</v>
      </c>
      <c r="C15" s="30" t="s">
        <v>167</v>
      </c>
      <c r="D15" s="32">
        <v>4</v>
      </c>
      <c r="E15" s="25" t="str">
        <f t="shared" si="0"/>
        <v>pounds</v>
      </c>
      <c r="F15" t="str">
        <f t="shared" si="1"/>
        <v/>
      </c>
      <c r="G15" t="str">
        <f t="shared" si="2"/>
        <v>Turkey breast - 4 pounds</v>
      </c>
    </row>
    <row r="16" spans="1:7" x14ac:dyDescent="0.25">
      <c r="A16" s="31" t="s">
        <v>31</v>
      </c>
      <c r="B16" s="30" t="s">
        <v>145</v>
      </c>
      <c r="C16" s="30" t="s">
        <v>157</v>
      </c>
      <c r="D16" s="32">
        <v>1</v>
      </c>
      <c r="E16" s="25" t="str">
        <f t="shared" si="0"/>
        <v>cup</v>
      </c>
      <c r="F16" t="str">
        <f t="shared" si="1"/>
        <v>Packaged</v>
      </c>
      <c r="G16" t="str">
        <f t="shared" si="2"/>
        <v>Agave syrup - 1 cup</v>
      </c>
    </row>
    <row r="17" spans="1:7" x14ac:dyDescent="0.25">
      <c r="A17" s="33"/>
      <c r="B17" s="30" t="s">
        <v>107</v>
      </c>
      <c r="C17" s="30" t="s">
        <v>166</v>
      </c>
      <c r="D17" s="32">
        <v>3</v>
      </c>
      <c r="E17" s="25" t="str">
        <f t="shared" si="0"/>
        <v>loaves</v>
      </c>
      <c r="F17" t="str">
        <f t="shared" si="1"/>
        <v/>
      </c>
      <c r="G17" t="str">
        <f t="shared" si="2"/>
        <v>Bread - 3 loaves</v>
      </c>
    </row>
    <row r="18" spans="1:7" x14ac:dyDescent="0.25">
      <c r="A18" s="33"/>
      <c r="B18" s="30" t="s">
        <v>36</v>
      </c>
      <c r="C18" s="30" t="s">
        <v>158</v>
      </c>
      <c r="D18" s="32">
        <v>1</v>
      </c>
      <c r="E18" s="25" t="str">
        <f t="shared" si="0"/>
        <v>jar</v>
      </c>
      <c r="F18" t="str">
        <f t="shared" si="1"/>
        <v/>
      </c>
      <c r="G18" t="str">
        <f t="shared" si="2"/>
        <v>Caramel - 1 jar</v>
      </c>
    </row>
    <row r="19" spans="1:7" x14ac:dyDescent="0.25">
      <c r="A19" s="33"/>
      <c r="B19" s="30" t="s">
        <v>88</v>
      </c>
      <c r="C19" s="30" t="s">
        <v>160</v>
      </c>
      <c r="D19" s="32">
        <v>2</v>
      </c>
      <c r="E19" s="25" t="str">
        <f t="shared" si="0"/>
        <v>can</v>
      </c>
      <c r="F19" t="str">
        <f t="shared" si="1"/>
        <v/>
      </c>
      <c r="G19" t="str">
        <f t="shared" si="2"/>
        <v>Coconut milk - 2 can</v>
      </c>
    </row>
    <row r="20" spans="1:7" x14ac:dyDescent="0.25">
      <c r="A20" s="33"/>
      <c r="B20" s="30" t="s">
        <v>66</v>
      </c>
      <c r="C20" s="30" t="s">
        <v>157</v>
      </c>
      <c r="D20" s="32">
        <v>2.5</v>
      </c>
      <c r="E20" s="25" t="str">
        <f t="shared" si="0"/>
        <v>cup</v>
      </c>
      <c r="F20" t="str">
        <f t="shared" si="1"/>
        <v/>
      </c>
      <c r="G20" t="str">
        <f t="shared" si="2"/>
        <v>Cornmeal - 2.5 cup</v>
      </c>
    </row>
    <row r="21" spans="1:7" x14ac:dyDescent="0.25">
      <c r="A21" s="33"/>
      <c r="B21" s="30" t="s">
        <v>90</v>
      </c>
      <c r="C21" s="30" t="s">
        <v>157</v>
      </c>
      <c r="D21" s="32">
        <v>4</v>
      </c>
      <c r="E21" s="25" t="str">
        <f t="shared" si="0"/>
        <v>cup</v>
      </c>
      <c r="F21" t="str">
        <f t="shared" si="1"/>
        <v/>
      </c>
      <c r="G21" t="str">
        <f t="shared" si="2"/>
        <v>Flour - 4 cup</v>
      </c>
    </row>
    <row r="22" spans="1:7" x14ac:dyDescent="0.25">
      <c r="A22" s="33"/>
      <c r="B22" s="30" t="s">
        <v>29</v>
      </c>
      <c r="C22" s="30" t="s">
        <v>156</v>
      </c>
      <c r="D22" s="32">
        <v>1</v>
      </c>
      <c r="E22" s="25" t="str">
        <f t="shared" si="0"/>
        <v>box</v>
      </c>
      <c r="F22" t="str">
        <f t="shared" si="1"/>
        <v/>
      </c>
      <c r="G22" t="str">
        <f t="shared" si="2"/>
        <v>Gingersnaps - 1 box</v>
      </c>
    </row>
    <row r="23" spans="1:7" x14ac:dyDescent="0.25">
      <c r="A23" s="33"/>
      <c r="B23" s="30" t="s">
        <v>102</v>
      </c>
      <c r="C23" s="30" t="s">
        <v>154</v>
      </c>
      <c r="D23" s="32">
        <v>4</v>
      </c>
      <c r="E23" s="25" t="str">
        <f t="shared" si="0"/>
        <v>tbsp</v>
      </c>
      <c r="F23" t="str">
        <f t="shared" si="1"/>
        <v/>
      </c>
      <c r="G23" t="str">
        <f t="shared" si="2"/>
        <v>Honey - 4 tbsp</v>
      </c>
    </row>
    <row r="24" spans="1:7" x14ac:dyDescent="0.25">
      <c r="A24" s="33"/>
      <c r="B24" s="30" t="s">
        <v>110</v>
      </c>
      <c r="C24" s="30" t="s">
        <v>157</v>
      </c>
      <c r="D24" s="32">
        <v>0.625</v>
      </c>
      <c r="E24" s="25" t="str">
        <f t="shared" si="0"/>
        <v>cup</v>
      </c>
      <c r="F24" t="str">
        <f t="shared" si="1"/>
        <v/>
      </c>
      <c r="G24" t="str">
        <f t="shared" si="2"/>
        <v>Minced garlic - 0.625 cup</v>
      </c>
    </row>
    <row r="25" spans="1:7" x14ac:dyDescent="0.25">
      <c r="A25" s="33"/>
      <c r="B25" s="30" t="s">
        <v>72</v>
      </c>
      <c r="C25" s="30" t="s">
        <v>160</v>
      </c>
      <c r="D25" s="32">
        <v>1.5</v>
      </c>
      <c r="E25" s="25" t="str">
        <f t="shared" si="0"/>
        <v>can</v>
      </c>
      <c r="F25" t="str">
        <f t="shared" si="1"/>
        <v/>
      </c>
      <c r="G25" t="str">
        <f t="shared" si="2"/>
        <v>Mushroom soup - 1.5 can</v>
      </c>
    </row>
    <row r="26" spans="1:7" x14ac:dyDescent="0.25">
      <c r="A26" s="33"/>
      <c r="B26" s="30" t="s">
        <v>101</v>
      </c>
      <c r="C26" s="30" t="s">
        <v>154</v>
      </c>
      <c r="D26" s="32">
        <v>6</v>
      </c>
      <c r="E26" s="25" t="str">
        <f t="shared" si="0"/>
        <v>tbsp</v>
      </c>
      <c r="F26" t="str">
        <f t="shared" si="1"/>
        <v/>
      </c>
      <c r="G26" t="str">
        <f t="shared" si="2"/>
        <v>Olive oil - 6 tbsp</v>
      </c>
    </row>
    <row r="27" spans="1:7" x14ac:dyDescent="0.25">
      <c r="A27" s="33"/>
      <c r="B27" s="30" t="s">
        <v>142</v>
      </c>
      <c r="C27" s="30" t="s">
        <v>171</v>
      </c>
      <c r="D27" s="32">
        <v>16</v>
      </c>
      <c r="E27" s="25" t="str">
        <f t="shared" si="0"/>
        <v>medium large</v>
      </c>
      <c r="F27" t="str">
        <f t="shared" si="1"/>
        <v/>
      </c>
      <c r="G27" t="str">
        <f t="shared" si="2"/>
        <v>Peaches - 16 medium large</v>
      </c>
    </row>
    <row r="28" spans="1:7" x14ac:dyDescent="0.25">
      <c r="A28" s="33"/>
      <c r="B28" s="30" t="s">
        <v>39</v>
      </c>
      <c r="C28" s="30" t="s">
        <v>160</v>
      </c>
      <c r="D28" s="32">
        <v>1</v>
      </c>
      <c r="E28" s="25" t="str">
        <f t="shared" si="0"/>
        <v>can</v>
      </c>
      <c r="F28" t="str">
        <f t="shared" si="1"/>
        <v/>
      </c>
      <c r="G28" t="str">
        <f t="shared" si="2"/>
        <v>Pumpkin puree - 1 can</v>
      </c>
    </row>
    <row r="29" spans="1:7" x14ac:dyDescent="0.25">
      <c r="A29" s="33"/>
      <c r="B29" s="30" t="s">
        <v>105</v>
      </c>
      <c r="C29" s="30" t="s">
        <v>168</v>
      </c>
      <c r="D29" s="32">
        <v>2.5</v>
      </c>
      <c r="E29" s="25" t="str">
        <f t="shared" si="0"/>
        <v>boxes</v>
      </c>
      <c r="F29" t="str">
        <f t="shared" si="1"/>
        <v/>
      </c>
      <c r="G29" t="str">
        <f t="shared" si="2"/>
        <v>Rice - 2.5 boxes</v>
      </c>
    </row>
    <row r="30" spans="1:7" x14ac:dyDescent="0.25">
      <c r="A30" s="33"/>
      <c r="B30" s="30" t="s">
        <v>147</v>
      </c>
      <c r="C30" s="30" t="s">
        <v>157</v>
      </c>
      <c r="D30" s="32">
        <v>0.5</v>
      </c>
      <c r="E30" s="25" t="str">
        <f t="shared" si="0"/>
        <v>cup</v>
      </c>
      <c r="F30" t="str">
        <f t="shared" si="1"/>
        <v/>
      </c>
      <c r="G30" t="str">
        <f t="shared" si="2"/>
        <v>Whole oats - 0.5 cup</v>
      </c>
    </row>
    <row r="31" spans="1:7" x14ac:dyDescent="0.25">
      <c r="A31" s="33"/>
      <c r="B31" s="30" t="s">
        <v>175</v>
      </c>
      <c r="C31" s="30" t="s">
        <v>157</v>
      </c>
      <c r="D31" s="32">
        <v>0.78500000000000003</v>
      </c>
      <c r="E31" s="25" t="str">
        <f t="shared" si="0"/>
        <v>cup</v>
      </c>
      <c r="F31" t="str">
        <f t="shared" si="1"/>
        <v/>
      </c>
      <c r="G31" t="str">
        <f t="shared" si="2"/>
        <v>Sugar, brown - 0.785 cup</v>
      </c>
    </row>
    <row r="32" spans="1:7" x14ac:dyDescent="0.25">
      <c r="A32" s="33"/>
      <c r="B32" s="30" t="s">
        <v>176</v>
      </c>
      <c r="C32" s="30" t="s">
        <v>157</v>
      </c>
      <c r="D32" s="32">
        <v>3.625</v>
      </c>
      <c r="E32" s="25" t="str">
        <f t="shared" si="0"/>
        <v>cup</v>
      </c>
      <c r="F32" t="str">
        <f t="shared" si="1"/>
        <v/>
      </c>
      <c r="G32" t="str">
        <f t="shared" si="2"/>
        <v>Sugar, white - 3.625 cup</v>
      </c>
    </row>
    <row r="33" spans="1:7" x14ac:dyDescent="0.25">
      <c r="A33" s="33"/>
      <c r="B33" s="30" t="s">
        <v>196</v>
      </c>
      <c r="C33" s="30" t="s">
        <v>197</v>
      </c>
      <c r="D33" s="32">
        <v>3</v>
      </c>
      <c r="E33" s="25" t="str">
        <f t="shared" si="0"/>
        <v>tsp</v>
      </c>
      <c r="F33" t="str">
        <f t="shared" si="1"/>
        <v/>
      </c>
      <c r="G33" t="str">
        <f t="shared" si="2"/>
        <v>Cornstarch - 3 tsp</v>
      </c>
    </row>
    <row r="34" spans="1:7" x14ac:dyDescent="0.25">
      <c r="A34" s="33"/>
      <c r="B34" s="30" t="s">
        <v>202</v>
      </c>
      <c r="C34" s="30" t="s">
        <v>164</v>
      </c>
      <c r="D34" s="32">
        <v>1</v>
      </c>
      <c r="E34" s="25" t="str">
        <f t="shared" si="0"/>
        <v>package</v>
      </c>
      <c r="F34" t="str">
        <f t="shared" si="1"/>
        <v/>
      </c>
      <c r="G34" t="str">
        <f t="shared" si="2"/>
        <v>Goat cheese - 1 package</v>
      </c>
    </row>
    <row r="35" spans="1:7" x14ac:dyDescent="0.25">
      <c r="A35" s="33"/>
      <c r="B35" s="30" t="s">
        <v>203</v>
      </c>
      <c r="C35" s="30" t="s">
        <v>157</v>
      </c>
      <c r="D35" s="32">
        <v>2</v>
      </c>
      <c r="E35" s="25" t="str">
        <f t="shared" si="0"/>
        <v>cup</v>
      </c>
      <c r="F35" t="str">
        <f t="shared" si="1"/>
        <v/>
      </c>
      <c r="G35" t="str">
        <f t="shared" si="2"/>
        <v>Apple juice - 2 cup</v>
      </c>
    </row>
    <row r="36" spans="1:7" x14ac:dyDescent="0.25">
      <c r="A36" s="33"/>
      <c r="B36" s="30" t="s">
        <v>204</v>
      </c>
      <c r="C36" s="30" t="s">
        <v>157</v>
      </c>
      <c r="D36" s="32">
        <v>0.25</v>
      </c>
      <c r="E36" s="25" t="str">
        <f t="shared" si="0"/>
        <v>cup</v>
      </c>
      <c r="F36" t="str">
        <f t="shared" si="1"/>
        <v/>
      </c>
      <c r="G36" t="str">
        <f t="shared" si="2"/>
        <v>Molasses - 0.25 cup</v>
      </c>
    </row>
    <row r="37" spans="1:7" x14ac:dyDescent="0.25">
      <c r="A37" s="33"/>
      <c r="B37" s="30" t="s">
        <v>205</v>
      </c>
      <c r="C37" s="30" t="s">
        <v>157</v>
      </c>
      <c r="D37" s="32">
        <v>2</v>
      </c>
      <c r="E37" s="25" t="str">
        <f t="shared" si="0"/>
        <v>cup</v>
      </c>
      <c r="F37" t="str">
        <f t="shared" si="1"/>
        <v/>
      </c>
      <c r="G37" t="str">
        <f t="shared" si="2"/>
        <v>Dried fruits - 2 cup</v>
      </c>
    </row>
    <row r="38" spans="1:7" x14ac:dyDescent="0.25">
      <c r="A38" s="33"/>
      <c r="B38" s="30" t="s">
        <v>206</v>
      </c>
      <c r="C38" s="30" t="s">
        <v>156</v>
      </c>
      <c r="D38" s="32">
        <v>1</v>
      </c>
      <c r="E38" s="25" t="str">
        <f t="shared" si="0"/>
        <v>box</v>
      </c>
      <c r="F38" t="str">
        <f t="shared" si="1"/>
        <v/>
      </c>
      <c r="G38" t="str">
        <f t="shared" si="2"/>
        <v>Crackers - 1 box</v>
      </c>
    </row>
    <row r="39" spans="1:7" x14ac:dyDescent="0.25">
      <c r="A39" s="31" t="s">
        <v>48</v>
      </c>
      <c r="B39" s="30" t="s">
        <v>68</v>
      </c>
      <c r="C39" s="30" t="s">
        <v>152</v>
      </c>
      <c r="D39" s="32">
        <v>1</v>
      </c>
      <c r="E39" s="25" t="str">
        <f t="shared" si="0"/>
        <v>large</v>
      </c>
      <c r="F39" t="str">
        <f t="shared" si="1"/>
        <v>Produce</v>
      </c>
      <c r="G39" t="str">
        <f t="shared" si="2"/>
        <v>Butternut squash - 1 large</v>
      </c>
    </row>
    <row r="40" spans="1:7" x14ac:dyDescent="0.25">
      <c r="A40" s="33"/>
      <c r="B40" s="30" t="s">
        <v>99</v>
      </c>
      <c r="C40" s="30" t="s">
        <v>155</v>
      </c>
      <c r="D40" s="32">
        <v>20</v>
      </c>
      <c r="E40" s="25" t="str">
        <f t="shared" si="0"/>
        <v>whole</v>
      </c>
      <c r="F40" t="str">
        <f t="shared" si="1"/>
        <v/>
      </c>
      <c r="G40" t="str">
        <f t="shared" si="2"/>
        <v>Carrots - 20 whole</v>
      </c>
    </row>
    <row r="41" spans="1:7" x14ac:dyDescent="0.25">
      <c r="A41" s="33"/>
      <c r="B41" s="30" t="s">
        <v>54</v>
      </c>
      <c r="C41" s="30" t="s">
        <v>165</v>
      </c>
      <c r="D41" s="32">
        <v>6</v>
      </c>
      <c r="E41" s="25" t="str">
        <f t="shared" si="0"/>
        <v>stalks</v>
      </c>
      <c r="F41" t="str">
        <f t="shared" si="1"/>
        <v/>
      </c>
      <c r="G41" t="str">
        <f t="shared" si="2"/>
        <v>Celery - 6 stalks</v>
      </c>
    </row>
    <row r="42" spans="1:7" x14ac:dyDescent="0.25">
      <c r="A42" s="33"/>
      <c r="B42" s="30" t="s">
        <v>46</v>
      </c>
      <c r="C42" s="30" t="s">
        <v>161</v>
      </c>
      <c r="D42" s="32">
        <v>1.5</v>
      </c>
      <c r="E42" s="25" t="str">
        <f t="shared" si="0"/>
        <v>bag</v>
      </c>
      <c r="F42" t="str">
        <f t="shared" si="1"/>
        <v/>
      </c>
      <c r="G42" t="str">
        <f t="shared" si="2"/>
        <v>Cranberries - 1.5 bag</v>
      </c>
    </row>
    <row r="43" spans="1:7" x14ac:dyDescent="0.25">
      <c r="A43" s="33"/>
      <c r="B43" s="30" t="s">
        <v>144</v>
      </c>
      <c r="C43" s="30" t="s">
        <v>154</v>
      </c>
      <c r="D43" s="32">
        <v>6</v>
      </c>
      <c r="E43" s="25" t="str">
        <f t="shared" si="0"/>
        <v>tbsp</v>
      </c>
      <c r="F43" t="str">
        <f t="shared" si="1"/>
        <v/>
      </c>
      <c r="G43" t="str">
        <f t="shared" si="2"/>
        <v>Fresh rosemary - 6 tbsp</v>
      </c>
    </row>
    <row r="44" spans="1:7" x14ac:dyDescent="0.25">
      <c r="A44" s="33"/>
      <c r="B44" s="30" t="s">
        <v>75</v>
      </c>
      <c r="C44" s="30" t="s">
        <v>162</v>
      </c>
      <c r="D44" s="32">
        <v>2.5</v>
      </c>
      <c r="E44" s="25" t="str">
        <f t="shared" si="0"/>
        <v>pound</v>
      </c>
      <c r="F44" t="str">
        <f t="shared" si="1"/>
        <v/>
      </c>
      <c r="G44" t="str">
        <f t="shared" si="2"/>
        <v>Kale - 2.5 pound</v>
      </c>
    </row>
    <row r="45" spans="1:7" x14ac:dyDescent="0.25">
      <c r="A45" s="33"/>
      <c r="B45" s="30" t="s">
        <v>58</v>
      </c>
      <c r="C45" s="30" t="s">
        <v>170</v>
      </c>
      <c r="D45" s="32">
        <v>2</v>
      </c>
      <c r="E45" s="25" t="str">
        <f t="shared" si="0"/>
        <v>zest</v>
      </c>
      <c r="F45" t="str">
        <f t="shared" si="1"/>
        <v/>
      </c>
      <c r="G45" t="str">
        <f t="shared" si="2"/>
        <v>Lemon - 2 zest</v>
      </c>
    </row>
    <row r="46" spans="1:7" x14ac:dyDescent="0.25">
      <c r="A46" s="33"/>
      <c r="B46" s="30" t="s">
        <v>84</v>
      </c>
      <c r="C46" s="30" t="s">
        <v>188</v>
      </c>
      <c r="D46" s="32">
        <v>1.5</v>
      </c>
      <c r="E46" s="25" t="str">
        <f t="shared" si="0"/>
        <v>pint</v>
      </c>
      <c r="F46" t="str">
        <f t="shared" si="1"/>
        <v/>
      </c>
      <c r="G46" t="str">
        <f t="shared" si="2"/>
        <v>Mushrooms - 1.5 pint</v>
      </c>
    </row>
    <row r="47" spans="1:7" x14ac:dyDescent="0.25">
      <c r="A47" s="33"/>
      <c r="B47" s="30" t="s">
        <v>53</v>
      </c>
      <c r="C47" s="30" t="s">
        <v>177</v>
      </c>
      <c r="D47" s="32">
        <v>3.375</v>
      </c>
      <c r="E47" s="25" t="str">
        <f t="shared" si="0"/>
        <v>whole, large</v>
      </c>
      <c r="F47" t="str">
        <f t="shared" si="1"/>
        <v/>
      </c>
      <c r="G47" t="str">
        <f t="shared" si="2"/>
        <v>Onion - 3.375 whole, large</v>
      </c>
    </row>
    <row r="48" spans="1:7" x14ac:dyDescent="0.25">
      <c r="A48" s="33"/>
      <c r="B48" s="30" t="s">
        <v>103</v>
      </c>
      <c r="C48" s="30" t="s">
        <v>155</v>
      </c>
      <c r="D48" s="32">
        <v>5.5</v>
      </c>
      <c r="E48" s="25" t="str">
        <f t="shared" si="0"/>
        <v>whole</v>
      </c>
      <c r="G48" t="str">
        <f t="shared" si="2"/>
        <v>Oranges - 5.5 whole</v>
      </c>
    </row>
    <row r="49" spans="1:7" x14ac:dyDescent="0.25">
      <c r="A49" s="33"/>
      <c r="B49" s="30" t="s">
        <v>51</v>
      </c>
      <c r="C49" s="30" t="s">
        <v>162</v>
      </c>
      <c r="D49" s="32">
        <v>2</v>
      </c>
      <c r="E49" s="25" t="str">
        <f t="shared" si="0"/>
        <v>pound</v>
      </c>
      <c r="G49" t="str">
        <f t="shared" si="2"/>
        <v>Potatoes - 2 pound</v>
      </c>
    </row>
    <row r="50" spans="1:7" x14ac:dyDescent="0.25">
      <c r="A50" s="33"/>
      <c r="B50" s="30" t="s">
        <v>67</v>
      </c>
      <c r="C50" s="30" t="s">
        <v>157</v>
      </c>
      <c r="D50" s="32">
        <v>0.5</v>
      </c>
      <c r="G50" t="str">
        <f t="shared" si="2"/>
        <v xml:space="preserve">Scallions - 0.5 </v>
      </c>
    </row>
    <row r="51" spans="1:7" x14ac:dyDescent="0.25">
      <c r="A51" s="33"/>
      <c r="B51" s="30" t="s">
        <v>183</v>
      </c>
      <c r="C51" s="30" t="s">
        <v>159</v>
      </c>
      <c r="D51" s="32">
        <v>8</v>
      </c>
      <c r="G51" t="str">
        <f t="shared" si="2"/>
        <v xml:space="preserve">Cauliflower florets - 8 </v>
      </c>
    </row>
    <row r="52" spans="1:7" x14ac:dyDescent="0.25">
      <c r="A52" s="33"/>
      <c r="B52" s="30" t="s">
        <v>193</v>
      </c>
      <c r="C52" s="30" t="s">
        <v>195</v>
      </c>
      <c r="D52" s="32">
        <v>24</v>
      </c>
      <c r="G52" t="str">
        <f t="shared" si="2"/>
        <v xml:space="preserve">Sage - 24 </v>
      </c>
    </row>
    <row r="53" spans="1:7" x14ac:dyDescent="0.25">
      <c r="A53" s="39"/>
      <c r="B53" s="34" t="s">
        <v>199</v>
      </c>
      <c r="C53" s="34" t="s">
        <v>157</v>
      </c>
      <c r="D53" s="35">
        <v>1</v>
      </c>
      <c r="G53" t="str">
        <f t="shared" si="2"/>
        <v xml:space="preserve">Parsley - 1 </v>
      </c>
    </row>
    <row r="54" spans="1:7" x14ac:dyDescent="0.25">
      <c r="G54" t="str">
        <f t="shared" si="2"/>
        <v/>
      </c>
    </row>
    <row r="55" spans="1:7" x14ac:dyDescent="0.25">
      <c r="G55" t="str">
        <f t="shared" si="2"/>
        <v/>
      </c>
    </row>
    <row r="56" spans="1:7" x14ac:dyDescent="0.25">
      <c r="G56" t="str">
        <f t="shared" si="2"/>
        <v/>
      </c>
    </row>
    <row r="57" spans="1:7" x14ac:dyDescent="0.25">
      <c r="G57" t="str">
        <f t="shared" si="2"/>
        <v/>
      </c>
    </row>
    <row r="58" spans="1:7" x14ac:dyDescent="0.25">
      <c r="G58" t="str">
        <f t="shared" si="2"/>
        <v/>
      </c>
    </row>
    <row r="59" spans="1:7" x14ac:dyDescent="0.25">
      <c r="G59" t="str">
        <f t="shared" si="2"/>
        <v/>
      </c>
    </row>
    <row r="60" spans="1:7" x14ac:dyDescent="0.25">
      <c r="G60" t="str">
        <f t="shared" si="2"/>
        <v/>
      </c>
    </row>
    <row r="61" spans="1:7" x14ac:dyDescent="0.25">
      <c r="G61" t="str">
        <f t="shared" si="2"/>
        <v/>
      </c>
    </row>
    <row r="62" spans="1:7" x14ac:dyDescent="0.25">
      <c r="G62" t="str">
        <f t="shared" si="2"/>
        <v/>
      </c>
    </row>
    <row r="63" spans="1:7" x14ac:dyDescent="0.25">
      <c r="G63" t="str">
        <f t="shared" si="2"/>
        <v/>
      </c>
    </row>
    <row r="64" spans="1:7" x14ac:dyDescent="0.25">
      <c r="G64" t="str">
        <f t="shared" si="2"/>
        <v/>
      </c>
    </row>
    <row r="65" spans="7:7" x14ac:dyDescent="0.25">
      <c r="G65" t="str">
        <f t="shared" si="2"/>
        <v/>
      </c>
    </row>
    <row r="66" spans="7:7" x14ac:dyDescent="0.25">
      <c r="G66" t="str">
        <f t="shared" si="2"/>
        <v/>
      </c>
    </row>
    <row r="67" spans="7:7" x14ac:dyDescent="0.25">
      <c r="G67" t="str">
        <f t="shared" si="2"/>
        <v/>
      </c>
    </row>
    <row r="68" spans="7:7" x14ac:dyDescent="0.25">
      <c r="G68" t="str">
        <f t="shared" si="2"/>
        <v/>
      </c>
    </row>
    <row r="69" spans="7:7" x14ac:dyDescent="0.25">
      <c r="G69" t="str">
        <f t="shared" si="2"/>
        <v/>
      </c>
    </row>
    <row r="70" spans="7:7" x14ac:dyDescent="0.25">
      <c r="G70" t="str">
        <f t="shared" ref="G70:G133" si="3">IF(B70=0,"",(B70&amp;" - "&amp;D70&amp;" "&amp;E70))</f>
        <v/>
      </c>
    </row>
    <row r="71" spans="7:7" x14ac:dyDescent="0.25">
      <c r="G71" t="str">
        <f t="shared" si="3"/>
        <v/>
      </c>
    </row>
    <row r="72" spans="7:7" x14ac:dyDescent="0.25">
      <c r="G72" t="str">
        <f t="shared" si="3"/>
        <v/>
      </c>
    </row>
    <row r="73" spans="7:7" x14ac:dyDescent="0.25">
      <c r="G73" t="str">
        <f t="shared" si="3"/>
        <v/>
      </c>
    </row>
    <row r="74" spans="7:7" x14ac:dyDescent="0.25">
      <c r="G74" t="str">
        <f t="shared" si="3"/>
        <v/>
      </c>
    </row>
    <row r="75" spans="7:7" x14ac:dyDescent="0.25">
      <c r="G75" t="str">
        <f t="shared" si="3"/>
        <v/>
      </c>
    </row>
    <row r="76" spans="7:7" x14ac:dyDescent="0.25">
      <c r="G76" t="str">
        <f t="shared" si="3"/>
        <v/>
      </c>
    </row>
    <row r="77" spans="7:7" x14ac:dyDescent="0.25">
      <c r="G77" t="str">
        <f t="shared" si="3"/>
        <v/>
      </c>
    </row>
    <row r="78" spans="7:7" x14ac:dyDescent="0.25">
      <c r="G78" t="str">
        <f t="shared" si="3"/>
        <v/>
      </c>
    </row>
    <row r="79" spans="7:7" x14ac:dyDescent="0.25">
      <c r="G79" t="str">
        <f t="shared" si="3"/>
        <v/>
      </c>
    </row>
    <row r="80" spans="7:7" x14ac:dyDescent="0.25">
      <c r="G80" t="str">
        <f t="shared" si="3"/>
        <v/>
      </c>
    </row>
    <row r="81" spans="7:7" x14ac:dyDescent="0.25">
      <c r="G81" t="str">
        <f t="shared" si="3"/>
        <v/>
      </c>
    </row>
    <row r="82" spans="7:7" x14ac:dyDescent="0.25">
      <c r="G82" t="str">
        <f t="shared" si="3"/>
        <v/>
      </c>
    </row>
    <row r="83" spans="7:7" x14ac:dyDescent="0.25">
      <c r="G83" t="str">
        <f t="shared" si="3"/>
        <v/>
      </c>
    </row>
    <row r="84" spans="7:7" x14ac:dyDescent="0.25">
      <c r="G84" t="str">
        <f t="shared" si="3"/>
        <v/>
      </c>
    </row>
    <row r="85" spans="7:7" x14ac:dyDescent="0.25">
      <c r="G85" t="str">
        <f t="shared" si="3"/>
        <v/>
      </c>
    </row>
    <row r="86" spans="7:7" x14ac:dyDescent="0.25">
      <c r="G86" t="str">
        <f t="shared" si="3"/>
        <v/>
      </c>
    </row>
    <row r="87" spans="7:7" x14ac:dyDescent="0.25">
      <c r="G87" t="str">
        <f t="shared" si="3"/>
        <v/>
      </c>
    </row>
    <row r="88" spans="7:7" x14ac:dyDescent="0.25">
      <c r="G88" t="str">
        <f t="shared" si="3"/>
        <v/>
      </c>
    </row>
    <row r="89" spans="7:7" x14ac:dyDescent="0.25">
      <c r="G89" t="str">
        <f t="shared" si="3"/>
        <v/>
      </c>
    </row>
    <row r="90" spans="7:7" x14ac:dyDescent="0.25">
      <c r="G90" t="str">
        <f t="shared" si="3"/>
        <v/>
      </c>
    </row>
    <row r="91" spans="7:7" x14ac:dyDescent="0.25">
      <c r="G91" t="str">
        <f t="shared" si="3"/>
        <v/>
      </c>
    </row>
    <row r="92" spans="7:7" x14ac:dyDescent="0.25">
      <c r="G92" t="str">
        <f t="shared" si="3"/>
        <v/>
      </c>
    </row>
    <row r="93" spans="7:7" x14ac:dyDescent="0.25">
      <c r="G93" t="str">
        <f t="shared" si="3"/>
        <v/>
      </c>
    </row>
    <row r="94" spans="7:7" x14ac:dyDescent="0.25">
      <c r="G94" t="str">
        <f t="shared" si="3"/>
        <v/>
      </c>
    </row>
    <row r="95" spans="7:7" x14ac:dyDescent="0.25">
      <c r="G95" t="str">
        <f t="shared" si="3"/>
        <v/>
      </c>
    </row>
    <row r="96" spans="7:7" x14ac:dyDescent="0.25">
      <c r="G96" t="str">
        <f t="shared" si="3"/>
        <v/>
      </c>
    </row>
    <row r="97" spans="7:7" x14ac:dyDescent="0.25">
      <c r="G97" t="str">
        <f t="shared" si="3"/>
        <v/>
      </c>
    </row>
    <row r="98" spans="7:7" x14ac:dyDescent="0.25">
      <c r="G98" t="str">
        <f t="shared" si="3"/>
        <v/>
      </c>
    </row>
    <row r="99" spans="7:7" x14ac:dyDescent="0.25">
      <c r="G99" t="str">
        <f t="shared" si="3"/>
        <v/>
      </c>
    </row>
    <row r="100" spans="7:7" x14ac:dyDescent="0.25">
      <c r="G100" t="str">
        <f t="shared" si="3"/>
        <v/>
      </c>
    </row>
    <row r="101" spans="7:7" x14ac:dyDescent="0.25">
      <c r="G101" t="str">
        <f t="shared" si="3"/>
        <v/>
      </c>
    </row>
    <row r="102" spans="7:7" x14ac:dyDescent="0.25">
      <c r="G102" t="str">
        <f t="shared" si="3"/>
        <v/>
      </c>
    </row>
    <row r="103" spans="7:7" x14ac:dyDescent="0.25">
      <c r="G103" t="str">
        <f t="shared" si="3"/>
        <v/>
      </c>
    </row>
    <row r="104" spans="7:7" x14ac:dyDescent="0.25">
      <c r="G104" t="str">
        <f t="shared" si="3"/>
        <v/>
      </c>
    </row>
    <row r="105" spans="7:7" x14ac:dyDescent="0.25">
      <c r="G105" t="str">
        <f t="shared" si="3"/>
        <v/>
      </c>
    </row>
    <row r="106" spans="7:7" x14ac:dyDescent="0.25">
      <c r="G106" t="str">
        <f t="shared" si="3"/>
        <v/>
      </c>
    </row>
    <row r="107" spans="7:7" x14ac:dyDescent="0.25">
      <c r="G107" t="str">
        <f t="shared" si="3"/>
        <v/>
      </c>
    </row>
    <row r="108" spans="7:7" x14ac:dyDescent="0.25">
      <c r="G108" t="str">
        <f t="shared" si="3"/>
        <v/>
      </c>
    </row>
    <row r="109" spans="7:7" x14ac:dyDescent="0.25">
      <c r="G109" t="str">
        <f t="shared" si="3"/>
        <v/>
      </c>
    </row>
    <row r="110" spans="7:7" x14ac:dyDescent="0.25">
      <c r="G110" t="str">
        <f t="shared" si="3"/>
        <v/>
      </c>
    </row>
    <row r="111" spans="7:7" x14ac:dyDescent="0.25">
      <c r="G111" t="str">
        <f t="shared" si="3"/>
        <v/>
      </c>
    </row>
    <row r="112" spans="7:7" x14ac:dyDescent="0.25">
      <c r="G112" t="str">
        <f t="shared" si="3"/>
        <v/>
      </c>
    </row>
    <row r="113" spans="7:7" x14ac:dyDescent="0.25">
      <c r="G113" t="str">
        <f t="shared" si="3"/>
        <v/>
      </c>
    </row>
    <row r="114" spans="7:7" x14ac:dyDescent="0.25">
      <c r="G114" t="str">
        <f t="shared" si="3"/>
        <v/>
      </c>
    </row>
    <row r="115" spans="7:7" x14ac:dyDescent="0.25">
      <c r="G115" t="str">
        <f t="shared" si="3"/>
        <v/>
      </c>
    </row>
    <row r="116" spans="7:7" x14ac:dyDescent="0.25">
      <c r="G116" t="str">
        <f t="shared" si="3"/>
        <v/>
      </c>
    </row>
    <row r="117" spans="7:7" x14ac:dyDescent="0.25">
      <c r="G117" t="str">
        <f t="shared" si="3"/>
        <v/>
      </c>
    </row>
    <row r="118" spans="7:7" x14ac:dyDescent="0.25">
      <c r="G118" t="str">
        <f t="shared" si="3"/>
        <v/>
      </c>
    </row>
    <row r="119" spans="7:7" x14ac:dyDescent="0.25">
      <c r="G119" t="str">
        <f t="shared" si="3"/>
        <v/>
      </c>
    </row>
    <row r="120" spans="7:7" x14ac:dyDescent="0.25">
      <c r="G120" t="str">
        <f t="shared" si="3"/>
        <v/>
      </c>
    </row>
    <row r="121" spans="7:7" x14ac:dyDescent="0.25">
      <c r="G121" t="str">
        <f t="shared" si="3"/>
        <v/>
      </c>
    </row>
    <row r="122" spans="7:7" x14ac:dyDescent="0.25">
      <c r="G122" t="str">
        <f t="shared" si="3"/>
        <v/>
      </c>
    </row>
    <row r="123" spans="7:7" x14ac:dyDescent="0.25">
      <c r="G123" t="str">
        <f t="shared" si="3"/>
        <v/>
      </c>
    </row>
    <row r="124" spans="7:7" x14ac:dyDescent="0.25">
      <c r="G124" t="str">
        <f t="shared" si="3"/>
        <v/>
      </c>
    </row>
    <row r="125" spans="7:7" x14ac:dyDescent="0.25">
      <c r="G125" t="str">
        <f t="shared" si="3"/>
        <v/>
      </c>
    </row>
    <row r="126" spans="7:7" x14ac:dyDescent="0.25">
      <c r="G126" t="str">
        <f t="shared" si="3"/>
        <v/>
      </c>
    </row>
    <row r="127" spans="7:7" x14ac:dyDescent="0.25">
      <c r="G127" t="str">
        <f t="shared" si="3"/>
        <v/>
      </c>
    </row>
    <row r="128" spans="7:7" x14ac:dyDescent="0.25">
      <c r="G128" t="str">
        <f t="shared" si="3"/>
        <v/>
      </c>
    </row>
    <row r="129" spans="7:7" x14ac:dyDescent="0.25">
      <c r="G129" t="str">
        <f t="shared" si="3"/>
        <v/>
      </c>
    </row>
    <row r="130" spans="7:7" x14ac:dyDescent="0.25">
      <c r="G130" t="str">
        <f t="shared" si="3"/>
        <v/>
      </c>
    </row>
    <row r="131" spans="7:7" x14ac:dyDescent="0.25">
      <c r="G131" t="str">
        <f t="shared" si="3"/>
        <v/>
      </c>
    </row>
    <row r="132" spans="7:7" x14ac:dyDescent="0.25">
      <c r="G132" t="str">
        <f t="shared" si="3"/>
        <v/>
      </c>
    </row>
    <row r="133" spans="7:7" x14ac:dyDescent="0.25">
      <c r="G133" t="str">
        <f t="shared" si="3"/>
        <v/>
      </c>
    </row>
    <row r="134" spans="7:7" x14ac:dyDescent="0.25">
      <c r="G134" t="str">
        <f t="shared" ref="G134:G150" si="4">IF(B134=0,"",(B134&amp;" - "&amp;D134&amp;" "&amp;E134))</f>
        <v/>
      </c>
    </row>
    <row r="135" spans="7:7" x14ac:dyDescent="0.25">
      <c r="G135" t="str">
        <f t="shared" si="4"/>
        <v/>
      </c>
    </row>
    <row r="136" spans="7:7" x14ac:dyDescent="0.25">
      <c r="G136" t="str">
        <f t="shared" si="4"/>
        <v/>
      </c>
    </row>
    <row r="137" spans="7:7" x14ac:dyDescent="0.25">
      <c r="G137" t="str">
        <f t="shared" si="4"/>
        <v/>
      </c>
    </row>
    <row r="138" spans="7:7" x14ac:dyDescent="0.25">
      <c r="G138" t="str">
        <f t="shared" si="4"/>
        <v/>
      </c>
    </row>
    <row r="139" spans="7:7" x14ac:dyDescent="0.25">
      <c r="G139" t="str">
        <f t="shared" si="4"/>
        <v/>
      </c>
    </row>
    <row r="140" spans="7:7" x14ac:dyDescent="0.25">
      <c r="G140" t="str">
        <f t="shared" si="4"/>
        <v/>
      </c>
    </row>
    <row r="141" spans="7:7" x14ac:dyDescent="0.25">
      <c r="G141" t="str">
        <f t="shared" si="4"/>
        <v/>
      </c>
    </row>
    <row r="142" spans="7:7" x14ac:dyDescent="0.25">
      <c r="G142" t="str">
        <f t="shared" si="4"/>
        <v/>
      </c>
    </row>
    <row r="143" spans="7:7" x14ac:dyDescent="0.25">
      <c r="G143" t="str">
        <f t="shared" si="4"/>
        <v/>
      </c>
    </row>
    <row r="144" spans="7:7" x14ac:dyDescent="0.25">
      <c r="G144" t="str">
        <f t="shared" si="4"/>
        <v/>
      </c>
    </row>
    <row r="145" spans="7:7" x14ac:dyDescent="0.25">
      <c r="G145" t="str">
        <f t="shared" si="4"/>
        <v/>
      </c>
    </row>
    <row r="146" spans="7:7" x14ac:dyDescent="0.25">
      <c r="G146" t="str">
        <f t="shared" si="4"/>
        <v/>
      </c>
    </row>
    <row r="147" spans="7:7" x14ac:dyDescent="0.25">
      <c r="G147" t="str">
        <f t="shared" si="4"/>
        <v/>
      </c>
    </row>
    <row r="148" spans="7:7" x14ac:dyDescent="0.25">
      <c r="G148" t="str">
        <f t="shared" si="4"/>
        <v/>
      </c>
    </row>
    <row r="149" spans="7:7" x14ac:dyDescent="0.25">
      <c r="G149" t="str">
        <f t="shared" si="4"/>
        <v/>
      </c>
    </row>
    <row r="150" spans="7:7" x14ac:dyDescent="0.25">
      <c r="G150" t="str">
        <f t="shared" si="4"/>
        <v/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1" sqref="E21"/>
    </sheetView>
  </sheetViews>
  <sheetFormatPr defaultRowHeight="15" x14ac:dyDescent="0.25"/>
  <cols>
    <col min="1" max="1" width="9.85546875" bestFit="1" customWidth="1"/>
    <col min="2" max="2" width="41.42578125" bestFit="1" customWidth="1"/>
    <col min="3" max="3" width="17.7109375" bestFit="1" customWidth="1"/>
    <col min="4" max="4" width="11.85546875" bestFit="1" customWidth="1"/>
    <col min="5" max="5" width="73.7109375" customWidth="1"/>
  </cols>
  <sheetData>
    <row r="1" spans="1:6" x14ac:dyDescent="0.25">
      <c r="A1" s="2" t="s">
        <v>2</v>
      </c>
      <c r="B1" s="9" t="s">
        <v>77</v>
      </c>
      <c r="D1" s="2" t="s">
        <v>220</v>
      </c>
      <c r="E1" s="2" t="s">
        <v>77</v>
      </c>
      <c r="F1" s="2" t="s">
        <v>224</v>
      </c>
    </row>
    <row r="2" spans="1:6" x14ac:dyDescent="0.25">
      <c r="A2" s="3" t="s">
        <v>111</v>
      </c>
      <c r="B2" s="3" t="s">
        <v>129</v>
      </c>
      <c r="D2" s="12">
        <f>$D$13-F2</f>
        <v>0.61458333333333337</v>
      </c>
      <c r="E2" s="3" t="s">
        <v>124</v>
      </c>
      <c r="F2" s="11">
        <v>0.11458333333333333</v>
      </c>
    </row>
    <row r="3" spans="1:6" x14ac:dyDescent="0.25">
      <c r="A3" s="3" t="s">
        <v>111</v>
      </c>
      <c r="B3" s="3" t="s">
        <v>127</v>
      </c>
      <c r="D3" s="12">
        <f>$D$13-F3</f>
        <v>0.62500000000000011</v>
      </c>
      <c r="E3" s="3" t="s">
        <v>78</v>
      </c>
      <c r="F3" s="11">
        <v>0.10416666666666667</v>
      </c>
    </row>
    <row r="4" spans="1:6" x14ac:dyDescent="0.25">
      <c r="A4" s="3" t="s">
        <v>111</v>
      </c>
      <c r="B4" s="3" t="s">
        <v>128</v>
      </c>
      <c r="D4" s="12">
        <f>$D$13-F4</f>
        <v>0.64583333333333337</v>
      </c>
      <c r="E4" s="3" t="s">
        <v>221</v>
      </c>
      <c r="F4" s="11">
        <v>8.3333333333333329E-2</v>
      </c>
    </row>
    <row r="5" spans="1:6" x14ac:dyDescent="0.25">
      <c r="A5" s="3" t="s">
        <v>126</v>
      </c>
      <c r="B5" s="3" t="s">
        <v>116</v>
      </c>
      <c r="D5" s="12">
        <f>$D$13-F5</f>
        <v>0.66666666666666674</v>
      </c>
      <c r="E5" s="3" t="s">
        <v>211</v>
      </c>
      <c r="F5" s="11">
        <v>6.25E-2</v>
      </c>
    </row>
    <row r="6" spans="1:6" x14ac:dyDescent="0.25">
      <c r="A6" s="3" t="s">
        <v>126</v>
      </c>
      <c r="B6" s="3" t="s">
        <v>117</v>
      </c>
      <c r="D6" s="12">
        <f>$D$13-F6</f>
        <v>0.68750000000000011</v>
      </c>
      <c r="E6" s="3" t="s">
        <v>212</v>
      </c>
      <c r="F6" s="11">
        <v>4.1666666666666664E-2</v>
      </c>
    </row>
    <row r="7" spans="1:6" x14ac:dyDescent="0.25">
      <c r="A7" s="3" t="s">
        <v>126</v>
      </c>
      <c r="B7" s="3" t="s">
        <v>119</v>
      </c>
      <c r="D7" s="12">
        <f>$D$13-F7</f>
        <v>0.69791666666666674</v>
      </c>
      <c r="E7" s="3" t="s">
        <v>79</v>
      </c>
      <c r="F7" s="11">
        <v>3.125E-2</v>
      </c>
    </row>
    <row r="8" spans="1:6" x14ac:dyDescent="0.25">
      <c r="A8" s="3" t="s">
        <v>126</v>
      </c>
      <c r="B8" s="3" t="s">
        <v>139</v>
      </c>
      <c r="C8" s="17" t="s">
        <v>223</v>
      </c>
      <c r="D8" s="13">
        <v>0.70833333333333337</v>
      </c>
      <c r="E8" s="3" t="s">
        <v>213</v>
      </c>
      <c r="F8" s="11">
        <v>2.0833333333333332E-2</v>
      </c>
    </row>
    <row r="9" spans="1:6" x14ac:dyDescent="0.25">
      <c r="A9" s="3" t="s">
        <v>126</v>
      </c>
      <c r="B9" s="3" t="s">
        <v>135</v>
      </c>
      <c r="C9" s="17"/>
      <c r="D9" s="12">
        <f>$D$13-F9</f>
        <v>0.7152777777777779</v>
      </c>
      <c r="E9" s="3" t="s">
        <v>98</v>
      </c>
      <c r="F9" s="11">
        <v>1.3888888888888888E-2</v>
      </c>
    </row>
    <row r="10" spans="1:6" x14ac:dyDescent="0.25">
      <c r="A10" s="3" t="s">
        <v>126</v>
      </c>
      <c r="B10" s="3" t="s">
        <v>207</v>
      </c>
      <c r="C10" s="17"/>
      <c r="D10" s="12">
        <f>$D$13-F10</f>
        <v>0.71875000000000011</v>
      </c>
      <c r="E10" s="3" t="s">
        <v>80</v>
      </c>
      <c r="F10" s="11">
        <v>1.0416666666666666E-2</v>
      </c>
    </row>
    <row r="11" spans="1:6" x14ac:dyDescent="0.25">
      <c r="A11" s="3"/>
      <c r="B11" s="3"/>
      <c r="C11" s="17"/>
      <c r="D11" s="23">
        <f>$D$13-F11</f>
        <v>0.72222222222222232</v>
      </c>
      <c r="E11" s="3" t="s">
        <v>210</v>
      </c>
      <c r="F11" s="11">
        <v>6.9444444444444441E-3</v>
      </c>
    </row>
    <row r="12" spans="1:6" x14ac:dyDescent="0.25">
      <c r="C12" s="17"/>
      <c r="D12" s="12">
        <f>$D$13-F12</f>
        <v>0.72569444444444453</v>
      </c>
      <c r="E12" s="3" t="s">
        <v>97</v>
      </c>
      <c r="F12" s="11">
        <v>3.472222222222222E-3</v>
      </c>
    </row>
    <row r="13" spans="1:6" x14ac:dyDescent="0.25">
      <c r="C13" s="17" t="s">
        <v>222</v>
      </c>
      <c r="D13" s="23">
        <f>D8+F8</f>
        <v>0.72916666666666674</v>
      </c>
      <c r="E13" s="3" t="s">
        <v>96</v>
      </c>
      <c r="F13" s="11">
        <v>0</v>
      </c>
    </row>
    <row r="14" spans="1:6" x14ac:dyDescent="0.25">
      <c r="D14" s="12">
        <f>$D$13+F14</f>
        <v>0.75000000000000011</v>
      </c>
      <c r="E14" s="3" t="s">
        <v>123</v>
      </c>
      <c r="F14" s="11">
        <v>2.0833333333333332E-2</v>
      </c>
    </row>
    <row r="15" spans="1:6" x14ac:dyDescent="0.25">
      <c r="D15" s="12">
        <f>$D$13+F15</f>
        <v>0.77083333333333337</v>
      </c>
      <c r="E15" s="3" t="s">
        <v>112</v>
      </c>
      <c r="F15" s="11">
        <v>4.1666666666666664E-2</v>
      </c>
    </row>
  </sheetData>
  <autoFilter ref="A1:B8">
    <sortState ref="A2:B10">
      <sortCondition ref="A1:A8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Course List</vt:lpstr>
      <vt:lpstr>Ingredients Master</vt:lpstr>
      <vt:lpstr>Grocery List</vt:lpstr>
      <vt:lpstr>Task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Skladzinski</dc:creator>
  <cp:lastModifiedBy>Laura Skladzinski</cp:lastModifiedBy>
  <dcterms:created xsi:type="dcterms:W3CDTF">2010-11-23T19:56:00Z</dcterms:created>
  <dcterms:modified xsi:type="dcterms:W3CDTF">2014-11-21T00:49:04Z</dcterms:modified>
</cp:coreProperties>
</file>